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<sst xmlns="http://schemas.openxmlformats.org/spreadsheetml/2006/main" count="120" uniqueCount="57">
  <si>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</si>
  <si>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</si>
  <si>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</si>
  <si>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</si>
  <si>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</si>
  <si>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</si>
  <si>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</si>
  <si>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</si>
  <si>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</si>
  <si>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</si>
  <si>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</si>
  <si>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</si>
  <si>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</si>
  <si>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</si>
  <si>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</si>
  <si>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</si>
  <si>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</si>
  <si>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</si>
  <si>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</si>
  <si>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</si>
  <si>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</si>
  <si>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</si>
  <si>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</si>
  <si>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</si>
  <si>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</si>
  <si>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</si>
  <si>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</si>
  <si>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</si>
  <si>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</si>
  <si>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</si>
  <si>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</si>
  <si>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</si>
  <si>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</si>
  <si>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</si>
  <si>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</si>
  <si>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</si>
  <si>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</si>
  <si>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</si>
  <si>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</si>
  <si>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</si>
  <si>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</si>
  <si>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</si>
  <si>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</si>
  <si>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</si>
  <si>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</si>
  <si>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</si>
  <si>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</si>
  <si>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</si>
  <si>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</si>
  <si>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INR Zero Only</t>
  </si>
  <si>
    <t>P/f of copper strip under the PVC flooring for discharging the charge</t>
  </si>
  <si>
    <t>Sqm</t>
  </si>
  <si>
    <t>mtr</t>
  </si>
  <si>
    <r>
      <t xml:space="preserve">BASIC RATE with GST including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</si>
  <si>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&lt;PVC flooring in substation no.4 at IISER Mohali &gt;</t>
  </si>
  <si>
    <t>Contract No:  &lt;IWD/EE-EO/17-18/MISC-14&gt;</t>
  </si>
  <si>
    <t>Providing and fixing of antistatic 2mm thick PVC  flooring over the cemented surface with suitable SR solution complete in all respects as per direction of Engineer-in-Charge. (Make: Wonderfloor/Polyfloor/Responsive).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</si>
</sst>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59"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59" fillId="0" borderId="21" xfId="0" applyFont="1" applyFill="1" applyBorder="1" applyAlignment="1">
      <alignment horizontal="center" vertical="center"/>
    </xf>
    <xf numFmtId="0" fontId="24" fillId="0" borderId="22" xfId="0" applyFont="1" applyFill="1" applyBorder="1" applyAlignment="1">
      <alignment horizontal="justify" vertical="top" wrapText="1"/>
    </xf>
    <xf numFmtId="0" fontId="24" fillId="0" borderId="22" xfId="0" applyFont="1" applyFill="1" applyBorder="1" applyAlignment="1">
      <alignment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3"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5" xfId="59" applyNumberFormat="1" applyFont="1" applyFill="1" applyBorder="1" applyAlignment="1">
      <alignment horizontal="center" vertical="top"/>
      <protection/>
    </xf>
    <xf numFmtId="0" fontId="7" fillId="36" borderId="26"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85" zoomScaleNormal="55" zoomScaleSheetLayoutView="85" workbookViewId="0" topLeftCell="A1">
      <selection activeCell="C13" sqref="C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64.5" customHeight="1">
      <c r="A8" s="11" t="s">
        <v>44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53</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63" customHeight="1">
      <c r="A13" s="53">
        <v>1.1</v>
      </c>
      <c r="B13" s="56" t="s">
        <v>56</v>
      </c>
      <c r="C13" s="50" t="s">
        <v>32</v>
      </c>
      <c r="D13" s="51">
        <v>150</v>
      </c>
      <c r="E13" s="51" t="s">
        <v>51</v>
      </c>
      <c r="F13" s="28"/>
      <c r="G13" s="29"/>
      <c r="H13" s="29"/>
      <c r="I13" s="28" t="s">
        <v>34</v>
      </c>
      <c r="J13" s="30">
        <f>IF(I13="Less(-)",-1,1)</f>
        <v>1</v>
      </c>
      <c r="K13" s="31" t="s">
        <v>35</v>
      </c>
      <c r="L13" s="31" t="s">
        <v>4</v>
      </c>
      <c r="M13" s="49"/>
      <c r="N13" s="29"/>
      <c r="O13" s="49"/>
      <c r="P13" s="32"/>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35">
        <f>BA13+(BA13*O13/100)</f>
        <v>0</v>
      </c>
      <c r="BC13" s="25" t="str">
        <f>SpellNumber(L13,BB13)</f>
        <v>INR Zero Only</v>
      </c>
      <c r="IA13" s="17">
        <v>1.1</v>
      </c>
      <c r="IB13" s="17" t="s">
        <v>56</v>
      </c>
      <c r="IC13" s="17" t="s">
        <v>32</v>
      </c>
      <c r="ID13" s="17">
        <v>150</v>
      </c>
      <c r="IE13" s="18" t="s">
        <v>51</v>
      </c>
      <c r="IF13" s="18"/>
      <c r="IG13" s="18"/>
      <c r="IH13" s="18"/>
      <c r="II13" s="18"/>
    </row>
    <row r="14" spans="1:243" s="17" customFormat="1" ht="30">
      <c r="A14" s="53">
        <v>2.1</v>
      </c>
      <c r="B14" s="55" t="s">
        <v>50</v>
      </c>
      <c r="C14" s="50" t="s">
        <v>48</v>
      </c>
      <c r="D14" s="54">
        <v>80</v>
      </c>
      <c r="E14" s="54" t="s">
        <v>52</v>
      </c>
      <c r="F14" s="28"/>
      <c r="G14" s="29"/>
      <c r="H14" s="29"/>
      <c r="I14" s="28" t="s">
        <v>34</v>
      </c>
      <c r="J14" s="30">
        <f>IF(I14="Less(-)",-1,1)</f>
        <v>1</v>
      </c>
      <c r="K14" s="31" t="s">
        <v>35</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2.1</v>
      </c>
      <c r="IB14" s="17" t="s">
        <v>50</v>
      </c>
      <c r="IC14" s="17" t="s">
        <v>48</v>
      </c>
      <c r="ID14" s="17">
        <v>80</v>
      </c>
      <c r="IE14" s="18" t="s">
        <v>52</v>
      </c>
      <c r="IF14" s="18"/>
      <c r="IG14" s="18"/>
      <c r="IH14" s="18"/>
      <c r="II14" s="18"/>
    </row>
    <row r="15" spans="1:243" s="26" customFormat="1" ht="58.5" customHeight="1">
      <c r="A15" s="71" t="s">
        <v>37</v>
      </c>
      <c r="B15" s="72"/>
      <c r="C15" s="36"/>
      <c r="D15" s="36"/>
      <c r="E15" s="36"/>
      <c r="F15" s="50"/>
      <c r="G15" s="36"/>
      <c r="H15" s="37"/>
      <c r="I15" s="37"/>
      <c r="J15" s="37"/>
      <c r="K15" s="37"/>
      <c r="L15" s="38"/>
      <c r="BA15" s="39">
        <f>SUM(BA13:BA14)</f>
        <v>0</v>
      </c>
      <c r="BB15" s="39">
        <f>SUM(BB13:BB14)</f>
        <v>0</v>
      </c>
      <c r="BC15" s="25" t="str">
        <f>SpellNumber($E$2,BB15)</f>
        <v>INR Zero Only</v>
      </c>
      <c r="IA15" s="26" t="s">
        <v>37</v>
      </c>
      <c r="IE15" s="27"/>
      <c r="IF15" s="27" t="s">
        <v>36</v>
      </c>
      <c r="IG15" s="27" t="s">
        <v>38</v>
      </c>
      <c r="IH15" s="27">
        <v>10</v>
      </c>
      <c r="II15" s="27" t="s">
        <v>33</v>
      </c>
    </row>
    <row r="16" spans="1:243" s="44" customFormat="1" ht="54.75" customHeight="1" hidden="1">
      <c r="A16" s="62" t="s">
        <v>39</v>
      </c>
      <c r="B16" s="63"/>
      <c r="C16" s="61"/>
      <c r="D16" s="58"/>
      <c r="E16" s="59" t="s">
        <v>40</v>
      </c>
      <c r="F16" s="60"/>
      <c r="G16" s="40"/>
      <c r="H16" s="41"/>
      <c r="I16" s="41"/>
      <c r="J16" s="41"/>
      <c r="K16" s="42"/>
      <c r="L16" s="43"/>
      <c r="M16" s="57" t="s">
        <v>41</v>
      </c>
      <c r="O16" s="26"/>
      <c r="P16" s="26"/>
      <c r="Q16" s="26"/>
      <c r="R16" s="26"/>
      <c r="S16" s="26"/>
      <c r="BA16" s="45">
        <f>IF(ISBLANK(F16),0,IF(E16="Excess (+)",ROUND(BA15+(BA15*F16),2),IF(E16="Less (-)",ROUND(BA15+(BA15*F16*(-1)),2),0)))</f>
        <v>0</v>
      </c>
      <c r="BB16" s="46">
        <f>ROUND(BA16,0)</f>
        <v>0</v>
      </c>
      <c r="BC16" s="47" t="str">
        <f>SpellNumber(L16,BB16)</f>
        <v> Zero Only</v>
      </c>
      <c r="IA16" s="44" t="s">
        <v>39</v>
      </c>
      <c r="IE16" s="48" t="s">
        <v>40</v>
      </c>
      <c r="IF16" s="48"/>
      <c r="IG16" s="48"/>
      <c r="IH16" s="48"/>
      <c r="II16" s="48"/>
    </row>
    <row r="17" spans="1:243" s="44" customFormat="1" ht="43.5" customHeight="1">
      <c r="A17" s="71" t="s">
        <v>42</v>
      </c>
      <c r="B17" s="72"/>
      <c r="C17" s="65" t="str">
        <f>SpellNumber($E$2,BB15)</f>
        <v>INR Zero Only</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44" t="s">
        <v>42</v>
      </c>
      <c r="IC17" s="44" t="s">
        <v>49</v>
      </c>
      <c r="IE17" s="48"/>
      <c r="IF17" s="48"/>
      <c r="IG17" s="48"/>
      <c r="IH17" s="48"/>
      <c r="II17" s="48"/>
    </row>
  </sheetData>
  <sheetProtection password="E491" sheet="1"/>
  <mergeCells count="10">
    <mergeCell ref="A9:BC9"/>
    <mergeCell ref="C17:BC17"/>
    <mergeCell ref="A1:L1"/>
    <mergeCell ref="A4:BC4"/>
    <mergeCell ref="A5:BC5"/>
    <mergeCell ref="A6:BC6"/>
    <mergeCell ref="A7:BC7"/>
    <mergeCell ref="B8:BC8"/>
    <mergeCell ref="A15:B15"/>
    <mergeCell ref="A17:B1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C13 C14 F15">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O14 M14">
      <formula1>0</formula1>
      <formula2>999999999999999</formula2>
    </dataValidation>
    <dataValidation type="list" allowBlank="1" showInputMessage="1" showErrorMessage="1" sqref="L17 L16 L14 L15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43</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2018-03-27T09:59:49Z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