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<sst xmlns="http://schemas.openxmlformats.org/spreadsheetml/2006/main" count="166" uniqueCount="70">
  <si>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</si>
  <si>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</si>
  <si>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</si>
  <si>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</si>
  <si>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</si>
  <si>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</si>
  <si>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</si>
  <si>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</si>
  <si>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</si>
  <si>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</si>
  <si>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</si>
  <si>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</si>
  <si>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</si>
  <si>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</si>
  <si>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</si>
  <si>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</si>
  <si>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</si>
  <si>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</si>
  <si>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</si>
  <si>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</si>
  <si>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</si>
  <si>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</si>
  <si>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</si>
  <si>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</si>
  <si>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</si>
  <si>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</si>
  <si>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</si>
  <si>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</si>
  <si>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</si>
  <si>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</si>
  <si>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</si>
  <si>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</si>
  <si>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</si>
  <si>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</si>
  <si>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</si>
  <si>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</si>
  <si>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</si>
  <si>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</si>
  <si>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</si>
  <si>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</si>
  <si>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</si>
  <si>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</si>
  <si>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</si>
  <si>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</si>
  <si>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</si>
  <si>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</si>
  <si>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</si>
  <si>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</si>
  <si>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</si>
  <si>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</si>
  <si>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</si>
  <si>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</si>
  <si>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item7</t>
  </si>
  <si>
    <t>INR Zero Only</t>
  </si>
  <si>
    <t>cum</t>
  </si>
  <si>
    <t>kg</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</si>
  <si>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</si>
  <si>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</si>
  <si>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specified grade of reinforced cement concrete excluding the cost of centering, shuttering, finishing and reinforcement - All work up to plinth level :</t>
  </si>
  <si>
    <r>
      <rPr>
        <sz val="10"/>
        <color indexed="8"/>
        <rFont val="Arial"/>
        <family val="2"/>
      </rPr>
      <t xml:space="preserve">1:1.5:3 (1 cement : 1.5 coarse sand : 3 graded stone aggregate 20 mm nominal size) </t>
    </r>
    <r>
      <rPr>
        <sz val="12"/>
        <color indexed="8"/>
        <rFont val="Calibri"/>
        <family val="2"/>
      </rPr>
      <t>.</t>
    </r>
  </si>
  <si>
    <t>Reinforcement for R.C.C. work including straightening, cutting, bending, placing in position and binding all complete.</t>
  </si>
  <si>
    <t>Thermo-Mechanically Treated bars.</t>
  </si>
  <si>
    <t>Steel work in built up tubular trusses including cutting, hoisting fixing in position and applying a priming coat of approved steel primer, welded and bolted including special shaped washers etc. complete.</t>
  </si>
  <si>
    <t>Hot finished welded type tubes.</t>
  </si>
  <si>
    <t>Supply &amp; installation of precoated galvanised iron profile sheets (size, shape and pitch of corrugation as approved by Engineer-in-charge) 0.50 mm +/- 5% total coated thickness (TCT) thick Zinc coating 120gsm as per IS: 277 in 240mpa steel grade, 5-7 microns epoxy primer on both side of the sheet and polyester top coat 15-18 microns. Sheet should have protective guard film of 25 microns minimum to avoid scratches while transportation and should be supplied in single length upto 12 metre or as desired by Engineer-in-charge. The sheet shall be fixed using self drilling /self tapping screws of size (5.5x 55mm) with EPDM seal or with polymer coated J or L hooks, bolts and nuts 8mm diameter with bitumen and G.I. limpet washers or with G.I. limpet washers filled with white lead complete upto any pitch in horizontal/ vertical or curved surfaces excluding the cost of purlins, rafters and trusses and including cutting to size and shape wherever required.</t>
  </si>
  <si>
    <t>Painting with synthetic enamel paint of approved brand and manufacture to give an even shade :</t>
  </si>
  <si>
    <t>Two or more coats on new work</t>
  </si>
  <si>
    <t>Name of Work: &lt;Supporting structure for gas piping with foundations at IISER Mohali&gt;</t>
  </si>
  <si>
    <t>Contract No:  &lt;IISER//17-18/EE-EO/MIS-09&gt;</t>
  </si>
  <si>
    <t>1:1.5:3 (1 cement : 1.5 coarse sand : 3 graded stone aggregate 20 mm nominal size) .</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</si>
</sst>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3"/>
      <color rgb="FF000000"/>
      <name val="Times New Roman"/>
      <family val="1"/>
    </font>
    <font>
      <sz val="10"/>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61" fillId="0" borderId="20"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2" fontId="7" fillId="0" borderId="18" xfId="55" applyNumberFormat="1" applyFont="1" applyFill="1" applyBorder="1" applyAlignment="1" applyProtection="1">
      <alignment horizontal="center" vertical="top" wrapText="1"/>
      <protection locked="0"/>
    </xf>
    <xf numFmtId="0" fontId="61" fillId="0" borderId="21" xfId="0" applyFont="1" applyFill="1" applyBorder="1" applyAlignment="1">
      <alignment horizontal="center" vertical="center"/>
    </xf>
    <xf numFmtId="2" fontId="4" fillId="0" borderId="21" xfId="59" applyNumberFormat="1" applyFont="1" applyFill="1" applyBorder="1" applyAlignment="1">
      <alignment vertical="top"/>
      <protection/>
    </xf>
    <xf numFmtId="2" fontId="7" fillId="0" borderId="21" xfId="55" applyNumberFormat="1" applyFont="1" applyFill="1" applyBorder="1" applyAlignment="1" applyProtection="1">
      <alignment horizontal="right" vertical="top"/>
      <protection locked="0"/>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0" borderId="21" xfId="59" applyNumberFormat="1" applyFont="1" applyFill="1" applyBorder="1" applyAlignment="1">
      <alignment horizontal="right" vertical="top"/>
      <protection/>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5" xfId="55" applyNumberFormat="1" applyFont="1" applyFill="1" applyBorder="1" applyAlignment="1" applyProtection="1">
      <alignment vertical="top"/>
      <protection/>
    </xf>
    <xf numFmtId="0" fontId="7" fillId="0" borderId="21" xfId="59" applyNumberFormat="1" applyFont="1" applyFill="1" applyBorder="1" applyAlignment="1">
      <alignment horizontal="left" vertical="top"/>
      <protection/>
    </xf>
    <xf numFmtId="0" fontId="7" fillId="36" borderId="21" xfId="59" applyNumberFormat="1" applyFont="1" applyFill="1" applyBorder="1" applyAlignment="1">
      <alignment horizontal="left" vertical="top"/>
      <protection/>
    </xf>
    <xf numFmtId="0" fontId="62" fillId="0" borderId="20" xfId="0" applyFont="1" applyFill="1" applyBorder="1" applyAlignment="1">
      <alignment horizontal="left" vertical="center" wrapText="1"/>
    </xf>
    <xf numFmtId="0" fontId="62" fillId="0" borderId="20" xfId="0" applyFont="1" applyFill="1" applyBorder="1" applyAlignment="1">
      <alignment vertical="center" wrapText="1"/>
    </xf>
    <xf numFmtId="0" fontId="63" fillId="0" borderId="20" xfId="0" applyFont="1" applyFill="1" applyBorder="1" applyAlignment="1">
      <alignment vertical="center" wrapText="1"/>
    </xf>
    <xf numFmtId="0" fontId="61"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5" fillId="0" borderId="22"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4" xfId="59" applyNumberFormat="1" applyFont="1" applyFill="1" applyBorder="1" applyAlignment="1">
      <alignment horizontal="center" vertical="top"/>
      <protection/>
    </xf>
    <xf numFmtId="0" fontId="7" fillId="36" borderId="25"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view="pageBreakPreview" zoomScale="55" zoomScaleNormal="55" zoomScaleSheetLayoutView="55" zoomScalePageLayoutView="0" workbookViewId="0" topLeftCell="A11">
      <selection activeCell="O13" sqref="O13"/>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47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67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68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64.5" customHeight="1">
      <c r="A8" s="11" t="s">
        <v>45</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7</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46</v>
      </c>
      <c r="BC11" s="22" t="s">
        <v>32</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52">
        <v>7</v>
      </c>
      <c r="N12" s="52">
        <v>8</v>
      </c>
      <c r="O12" s="52">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52">
        <v>15</v>
      </c>
      <c r="BB12" s="24">
        <v>16</v>
      </c>
      <c r="BC12" s="24">
        <v>17</v>
      </c>
      <c r="IE12" s="18"/>
      <c r="IF12" s="18"/>
      <c r="IG12" s="18"/>
      <c r="IH12" s="18"/>
      <c r="II12" s="18"/>
    </row>
    <row r="13" spans="1:243" s="17" customFormat="1" ht="148.5">
      <c r="A13" s="53">
        <v>1</v>
      </c>
      <c r="B13" s="68" t="s">
        <v>56</v>
      </c>
      <c r="C13" s="55"/>
      <c r="D13" s="55"/>
      <c r="E13" s="55"/>
      <c r="F13" s="56"/>
      <c r="G13" s="57"/>
      <c r="H13" s="57"/>
      <c r="I13" s="56"/>
      <c r="J13" s="58"/>
      <c r="K13" s="59"/>
      <c r="L13" s="59"/>
      <c r="M13" s="60"/>
      <c r="N13" s="57"/>
      <c r="O13" s="60"/>
      <c r="P13" s="54"/>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5"/>
      <c r="BC13" s="25"/>
      <c r="IA13" s="17">
        <v>1</v>
      </c>
      <c r="IB13" s="17" t="s">
        <v>56</v>
      </c>
      <c r="IE13" s="18"/>
      <c r="IF13" s="18"/>
      <c r="IG13" s="18"/>
      <c r="IH13" s="18"/>
      <c r="II13" s="18"/>
    </row>
    <row r="14" spans="1:243" s="17" customFormat="1" ht="16.5">
      <c r="A14" s="53">
        <v>1.1</v>
      </c>
      <c r="B14" s="69" t="s">
        <v>57</v>
      </c>
      <c r="C14" s="50" t="s">
        <v>33</v>
      </c>
      <c r="D14" s="51">
        <v>7</v>
      </c>
      <c r="E14" s="51" t="s">
        <v>54</v>
      </c>
      <c r="F14" s="28"/>
      <c r="G14" s="29"/>
      <c r="H14" s="29"/>
      <c r="I14" s="28" t="s">
        <v>35</v>
      </c>
      <c r="J14" s="30">
        <f>IF(I14="Less(-)",-1,1)</f>
        <v>1</v>
      </c>
      <c r="K14" s="31" t="s">
        <v>36</v>
      </c>
      <c r="L14" s="31" t="s">
        <v>4</v>
      </c>
      <c r="M14" s="49"/>
      <c r="N14" s="29"/>
      <c r="O14" s="49"/>
      <c r="P14" s="32"/>
      <c r="Q14" s="29"/>
      <c r="R14" s="29"/>
      <c r="S14" s="32"/>
      <c r="T14" s="33"/>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D14*M14</f>
        <v>0</v>
      </c>
      <c r="BB14" s="35">
        <f>BA14+(BA14*O14/100)</f>
        <v>0</v>
      </c>
      <c r="BC14" s="25" t="str">
        <f>SpellNumber(L14,BB14)</f>
        <v>INR Zero Only</v>
      </c>
      <c r="IA14" s="17">
        <v>1.1</v>
      </c>
      <c r="IB14" s="17" t="s">
        <v>57</v>
      </c>
      <c r="IC14" s="17" t="s">
        <v>33</v>
      </c>
      <c r="ID14" s="17">
        <v>7</v>
      </c>
      <c r="IE14" s="18" t="s">
        <v>54</v>
      </c>
      <c r="IF14" s="18"/>
      <c r="IG14" s="18"/>
      <c r="IH14" s="18"/>
      <c r="II14" s="18"/>
    </row>
    <row r="15" spans="1:243" s="17" customFormat="1" ht="51">
      <c r="A15" s="53">
        <v>2</v>
      </c>
      <c r="B15" s="70" t="s">
        <v>58</v>
      </c>
      <c r="C15" s="55"/>
      <c r="D15" s="55"/>
      <c r="E15" s="55"/>
      <c r="F15" s="56"/>
      <c r="G15" s="57"/>
      <c r="H15" s="57"/>
      <c r="I15" s="56"/>
      <c r="J15" s="58"/>
      <c r="K15" s="59"/>
      <c r="L15" s="59"/>
      <c r="M15" s="60"/>
      <c r="N15" s="57"/>
      <c r="O15" s="60"/>
      <c r="P15" s="54"/>
      <c r="Q15" s="29"/>
      <c r="R15" s="29"/>
      <c r="S15" s="32"/>
      <c r="T15" s="33"/>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5"/>
      <c r="BB15" s="35"/>
      <c r="BC15" s="25"/>
      <c r="IA15" s="17">
        <v>2</v>
      </c>
      <c r="IB15" s="17" t="s">
        <v>58</v>
      </c>
      <c r="IE15" s="18"/>
      <c r="IF15" s="18"/>
      <c r="IG15" s="18"/>
      <c r="IH15" s="18"/>
      <c r="II15" s="18"/>
    </row>
    <row r="16" spans="1:243" s="17" customFormat="1" ht="47.25">
      <c r="A16" s="53">
        <v>2.1</v>
      </c>
      <c r="B16" s="69" t="s">
        <v>59</v>
      </c>
      <c r="C16" s="50" t="s">
        <v>49</v>
      </c>
      <c r="D16" s="55">
        <v>7</v>
      </c>
      <c r="E16" s="55" t="s">
        <v>54</v>
      </c>
      <c r="F16" s="28"/>
      <c r="G16" s="29"/>
      <c r="H16" s="29"/>
      <c r="I16" s="28" t="s">
        <v>35</v>
      </c>
      <c r="J16" s="30">
        <f>IF(I16="Less(-)",-1,1)</f>
        <v>1</v>
      </c>
      <c r="K16" s="31" t="s">
        <v>36</v>
      </c>
      <c r="L16" s="31" t="s">
        <v>4</v>
      </c>
      <c r="M16" s="49"/>
      <c r="N16" s="29"/>
      <c r="O16" s="49"/>
      <c r="P16" s="32"/>
      <c r="Q16" s="29"/>
      <c r="R16" s="29"/>
      <c r="S16" s="32"/>
      <c r="T16" s="33"/>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f>D16*M16</f>
        <v>0</v>
      </c>
      <c r="BB16" s="35">
        <f>BA16+(BA16*O16/100)</f>
        <v>0</v>
      </c>
      <c r="BC16" s="25" t="str">
        <f>SpellNumber(L16,BB16)</f>
        <v>INR Zero Only</v>
      </c>
      <c r="IA16" s="17">
        <v>2.1</v>
      </c>
      <c r="IB16" s="17" t="s">
        <v>69</v>
      </c>
      <c r="IC16" s="17" t="s">
        <v>49</v>
      </c>
      <c r="ID16" s="17">
        <v>7</v>
      </c>
      <c r="IE16" s="18" t="s">
        <v>54</v>
      </c>
      <c r="IF16" s="18"/>
      <c r="IG16" s="18"/>
      <c r="IH16" s="18"/>
      <c r="II16" s="18"/>
    </row>
    <row r="17" spans="1:243" s="17" customFormat="1" ht="38.25">
      <c r="A17" s="53">
        <v>3</v>
      </c>
      <c r="B17" s="70" t="s">
        <v>60</v>
      </c>
      <c r="C17" s="55"/>
      <c r="D17" s="55"/>
      <c r="E17" s="55"/>
      <c r="F17" s="56"/>
      <c r="G17" s="57"/>
      <c r="H17" s="57"/>
      <c r="I17" s="56"/>
      <c r="J17" s="58"/>
      <c r="K17" s="59"/>
      <c r="L17" s="59"/>
      <c r="M17" s="60"/>
      <c r="N17" s="57"/>
      <c r="O17" s="60"/>
      <c r="P17" s="54"/>
      <c r="Q17" s="29"/>
      <c r="R17" s="29"/>
      <c r="S17" s="32"/>
      <c r="T17" s="33"/>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5"/>
      <c r="BB17" s="35"/>
      <c r="BC17" s="25"/>
      <c r="IA17" s="17">
        <v>3</v>
      </c>
      <c r="IB17" s="17" t="s">
        <v>60</v>
      </c>
      <c r="IE17" s="18"/>
      <c r="IF17" s="18"/>
      <c r="IG17" s="18"/>
      <c r="IH17" s="18"/>
      <c r="II17" s="18"/>
    </row>
    <row r="18" spans="1:243" s="17" customFormat="1" ht="16.5">
      <c r="A18" s="53">
        <v>3.1</v>
      </c>
      <c r="B18" s="70" t="s">
        <v>61</v>
      </c>
      <c r="C18" s="50" t="s">
        <v>50</v>
      </c>
      <c r="D18" s="51">
        <v>490</v>
      </c>
      <c r="E18" s="51" t="s">
        <v>55</v>
      </c>
      <c r="F18" s="28"/>
      <c r="G18" s="29"/>
      <c r="H18" s="29"/>
      <c r="I18" s="28" t="s">
        <v>35</v>
      </c>
      <c r="J18" s="30">
        <f>IF(I18="Less(-)",-1,1)</f>
        <v>1</v>
      </c>
      <c r="K18" s="31" t="s">
        <v>36</v>
      </c>
      <c r="L18" s="31" t="s">
        <v>4</v>
      </c>
      <c r="M18" s="49"/>
      <c r="N18" s="29"/>
      <c r="O18" s="49"/>
      <c r="P18" s="32"/>
      <c r="Q18" s="29"/>
      <c r="R18" s="29"/>
      <c r="S18" s="32"/>
      <c r="T18" s="33"/>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5">
        <f>D18*M18</f>
        <v>0</v>
      </c>
      <c r="BB18" s="35">
        <f>BA18+(BA18*O18/100)</f>
        <v>0</v>
      </c>
      <c r="BC18" s="25" t="str">
        <f>SpellNumber(L18,BB18)</f>
        <v>INR Zero Only</v>
      </c>
      <c r="IA18" s="17">
        <v>3.1</v>
      </c>
      <c r="IB18" s="17" t="s">
        <v>61</v>
      </c>
      <c r="IC18" s="17" t="s">
        <v>50</v>
      </c>
      <c r="ID18" s="17">
        <v>490</v>
      </c>
      <c r="IE18" s="18" t="s">
        <v>55</v>
      </c>
      <c r="IF18" s="18"/>
      <c r="IG18" s="18"/>
      <c r="IH18" s="18"/>
      <c r="II18" s="18"/>
    </row>
    <row r="19" spans="1:243" s="17" customFormat="1" ht="82.5">
      <c r="A19" s="53">
        <v>4</v>
      </c>
      <c r="B19" s="69" t="s">
        <v>62</v>
      </c>
      <c r="C19" s="55"/>
      <c r="D19" s="55"/>
      <c r="E19" s="55"/>
      <c r="F19" s="56"/>
      <c r="G19" s="57"/>
      <c r="H19" s="57"/>
      <c r="I19" s="56"/>
      <c r="J19" s="58"/>
      <c r="K19" s="59"/>
      <c r="L19" s="59"/>
      <c r="M19" s="60"/>
      <c r="N19" s="57"/>
      <c r="O19" s="60"/>
      <c r="P19" s="54"/>
      <c r="Q19" s="29"/>
      <c r="R19" s="29"/>
      <c r="S19" s="32"/>
      <c r="T19" s="33"/>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
      <c r="BB19" s="35"/>
      <c r="BC19" s="25"/>
      <c r="IA19" s="17">
        <v>4</v>
      </c>
      <c r="IB19" s="17" t="s">
        <v>62</v>
      </c>
      <c r="IE19" s="18"/>
      <c r="IF19" s="18"/>
      <c r="IG19" s="18"/>
      <c r="IH19" s="18"/>
      <c r="II19" s="18"/>
    </row>
    <row r="20" spans="1:243" s="17" customFormat="1" ht="16.5">
      <c r="A20" s="53">
        <v>4.1</v>
      </c>
      <c r="B20" s="69" t="s">
        <v>63</v>
      </c>
      <c r="C20" s="50" t="s">
        <v>51</v>
      </c>
      <c r="D20" s="51">
        <v>2400</v>
      </c>
      <c r="E20" s="51" t="s">
        <v>54</v>
      </c>
      <c r="F20" s="28"/>
      <c r="G20" s="29"/>
      <c r="H20" s="29"/>
      <c r="I20" s="28" t="s">
        <v>35</v>
      </c>
      <c r="J20" s="30">
        <f>IF(I20="Less(-)",-1,1)</f>
        <v>1</v>
      </c>
      <c r="K20" s="31" t="s">
        <v>36</v>
      </c>
      <c r="L20" s="31" t="s">
        <v>4</v>
      </c>
      <c r="M20" s="49"/>
      <c r="N20" s="29"/>
      <c r="O20" s="49"/>
      <c r="P20" s="32"/>
      <c r="Q20" s="29"/>
      <c r="R20" s="29"/>
      <c r="S20" s="32"/>
      <c r="T20" s="33"/>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f>D20*M20</f>
        <v>0</v>
      </c>
      <c r="BB20" s="35">
        <f>BA20+(BA20*O20/100)</f>
        <v>0</v>
      </c>
      <c r="BC20" s="25" t="str">
        <f>SpellNumber(L20,BB20)</f>
        <v>INR Zero Only</v>
      </c>
      <c r="IA20" s="17">
        <v>4.1</v>
      </c>
      <c r="IB20" s="17" t="s">
        <v>63</v>
      </c>
      <c r="IC20" s="17" t="s">
        <v>51</v>
      </c>
      <c r="ID20" s="17">
        <v>2400</v>
      </c>
      <c r="IE20" s="18" t="s">
        <v>54</v>
      </c>
      <c r="IF20" s="18"/>
      <c r="IG20" s="18"/>
      <c r="IH20" s="18"/>
      <c r="II20" s="18"/>
    </row>
    <row r="21" spans="1:243" s="17" customFormat="1" ht="396">
      <c r="A21" s="53">
        <v>5</v>
      </c>
      <c r="B21" s="71" t="s">
        <v>64</v>
      </c>
      <c r="C21" s="50" t="s">
        <v>39</v>
      </c>
      <c r="D21" s="55">
        <v>70</v>
      </c>
      <c r="E21" s="55" t="s">
        <v>54</v>
      </c>
      <c r="F21" s="28"/>
      <c r="G21" s="29"/>
      <c r="H21" s="29"/>
      <c r="I21" s="28" t="s">
        <v>35</v>
      </c>
      <c r="J21" s="30">
        <f>IF(I21="Less(-)",-1,1)</f>
        <v>1</v>
      </c>
      <c r="K21" s="31" t="s">
        <v>36</v>
      </c>
      <c r="L21" s="31" t="s">
        <v>4</v>
      </c>
      <c r="M21" s="49"/>
      <c r="N21" s="29"/>
      <c r="O21" s="49"/>
      <c r="P21" s="32"/>
      <c r="Q21" s="29"/>
      <c r="R21" s="29"/>
      <c r="S21" s="32"/>
      <c r="T21" s="33"/>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5">
        <f>D21*M21</f>
        <v>0</v>
      </c>
      <c r="BB21" s="35">
        <f>BA21+(BA21*O21/100)</f>
        <v>0</v>
      </c>
      <c r="BC21" s="25" t="str">
        <f>SpellNumber(L21,BB21)</f>
        <v>INR Zero Only</v>
      </c>
      <c r="IA21" s="17">
        <v>5</v>
      </c>
      <c r="IB21" s="17" t="s">
        <v>64</v>
      </c>
      <c r="IC21" s="17" t="s">
        <v>39</v>
      </c>
      <c r="ID21" s="17">
        <v>70</v>
      </c>
      <c r="IE21" s="18" t="s">
        <v>54</v>
      </c>
      <c r="IF21" s="18"/>
      <c r="IG21" s="18"/>
      <c r="IH21" s="18"/>
      <c r="II21" s="18"/>
    </row>
    <row r="22" spans="1:243" s="17" customFormat="1" ht="49.5">
      <c r="A22" s="53">
        <v>6</v>
      </c>
      <c r="B22" s="69" t="s">
        <v>65</v>
      </c>
      <c r="C22" s="55"/>
      <c r="D22" s="55"/>
      <c r="E22" s="55"/>
      <c r="F22" s="56"/>
      <c r="G22" s="57"/>
      <c r="H22" s="57"/>
      <c r="I22" s="56"/>
      <c r="J22" s="58"/>
      <c r="K22" s="59"/>
      <c r="L22" s="59"/>
      <c r="M22" s="60"/>
      <c r="N22" s="57"/>
      <c r="O22" s="60"/>
      <c r="P22" s="54"/>
      <c r="Q22" s="29"/>
      <c r="R22" s="29"/>
      <c r="S22" s="32"/>
      <c r="T22" s="33"/>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5"/>
      <c r="BB22" s="35"/>
      <c r="BC22" s="25"/>
      <c r="IA22" s="17">
        <v>6</v>
      </c>
      <c r="IB22" s="17" t="s">
        <v>65</v>
      </c>
      <c r="IE22" s="18"/>
      <c r="IF22" s="18"/>
      <c r="IG22" s="18"/>
      <c r="IH22" s="18"/>
      <c r="II22" s="18"/>
    </row>
    <row r="23" spans="1:243" s="17" customFormat="1" ht="16.5">
      <c r="A23" s="53">
        <v>6.1</v>
      </c>
      <c r="B23" s="69" t="s">
        <v>66</v>
      </c>
      <c r="C23" s="50" t="s">
        <v>52</v>
      </c>
      <c r="D23" s="55">
        <v>50</v>
      </c>
      <c r="E23" s="55" t="s">
        <v>54</v>
      </c>
      <c r="F23" s="28"/>
      <c r="G23" s="29"/>
      <c r="H23" s="29"/>
      <c r="I23" s="28" t="s">
        <v>35</v>
      </c>
      <c r="J23" s="30">
        <f>IF(I23="Less(-)",-1,1)</f>
        <v>1</v>
      </c>
      <c r="K23" s="31" t="s">
        <v>36</v>
      </c>
      <c r="L23" s="31" t="s">
        <v>4</v>
      </c>
      <c r="M23" s="49"/>
      <c r="N23" s="29"/>
      <c r="O23" s="49"/>
      <c r="P23" s="32"/>
      <c r="Q23" s="29"/>
      <c r="R23" s="29"/>
      <c r="S23" s="32"/>
      <c r="T23" s="33"/>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5">
        <f>D23*M23</f>
        <v>0</v>
      </c>
      <c r="BB23" s="35">
        <f>BA23+(BA23*O23/100)</f>
        <v>0</v>
      </c>
      <c r="BC23" s="25" t="str">
        <f>SpellNumber(L23,BB23)</f>
        <v>INR Zero Only</v>
      </c>
      <c r="IA23" s="17">
        <v>6.1</v>
      </c>
      <c r="IB23" s="17" t="s">
        <v>66</v>
      </c>
      <c r="IC23" s="17" t="s">
        <v>52</v>
      </c>
      <c r="ID23" s="17">
        <v>50</v>
      </c>
      <c r="IE23" s="18" t="s">
        <v>54</v>
      </c>
      <c r="IF23" s="18"/>
      <c r="IG23" s="18"/>
      <c r="IH23" s="18"/>
      <c r="II23" s="18"/>
    </row>
    <row r="24" spans="1:243" s="26" customFormat="1" ht="58.5" customHeight="1">
      <c r="A24" s="79" t="s">
        <v>38</v>
      </c>
      <c r="B24" s="80"/>
      <c r="C24" s="36"/>
      <c r="D24" s="36"/>
      <c r="E24" s="36"/>
      <c r="F24" s="50"/>
      <c r="G24" s="36"/>
      <c r="H24" s="37"/>
      <c r="I24" s="37"/>
      <c r="J24" s="37"/>
      <c r="K24" s="37"/>
      <c r="L24" s="38"/>
      <c r="BA24" s="39">
        <f>SUM(BA13:BA23)</f>
        <v>0</v>
      </c>
      <c r="BB24" s="39">
        <f>SUM(BB13:BB23)</f>
        <v>0</v>
      </c>
      <c r="BC24" s="25" t="str">
        <f>SpellNumber($E$2,BB24)</f>
        <v>INR Zero Only</v>
      </c>
      <c r="IA24" s="26" t="s">
        <v>38</v>
      </c>
      <c r="IE24" s="27"/>
      <c r="IF24" s="27" t="s">
        <v>37</v>
      </c>
      <c r="IG24" s="27" t="s">
        <v>39</v>
      </c>
      <c r="IH24" s="27">
        <v>10</v>
      </c>
      <c r="II24" s="27" t="s">
        <v>34</v>
      </c>
    </row>
    <row r="25" spans="1:243" s="44" customFormat="1" ht="54.75" customHeight="1" hidden="1">
      <c r="A25" s="66" t="s">
        <v>40</v>
      </c>
      <c r="B25" s="67"/>
      <c r="C25" s="65"/>
      <c r="D25" s="62"/>
      <c r="E25" s="63" t="s">
        <v>41</v>
      </c>
      <c r="F25" s="64"/>
      <c r="G25" s="40"/>
      <c r="H25" s="41"/>
      <c r="I25" s="41"/>
      <c r="J25" s="41"/>
      <c r="K25" s="42"/>
      <c r="L25" s="43"/>
      <c r="M25" s="61" t="s">
        <v>42</v>
      </c>
      <c r="O25" s="26"/>
      <c r="P25" s="26"/>
      <c r="Q25" s="26"/>
      <c r="R25" s="26"/>
      <c r="S25" s="26"/>
      <c r="BA25" s="45">
        <f>IF(ISBLANK(F25),0,IF(E25="Excess (+)",ROUND(BA24+(BA24*F25),2),IF(E25="Less (-)",ROUND(BA24+(BA24*F25*(-1)),2),0)))</f>
        <v>0</v>
      </c>
      <c r="BB25" s="46">
        <f>ROUND(BA25,0)</f>
        <v>0</v>
      </c>
      <c r="BC25" s="47" t="str">
        <f>SpellNumber(L25,BB25)</f>
        <v> Zero Only</v>
      </c>
      <c r="IA25" s="44" t="s">
        <v>40</v>
      </c>
      <c r="IE25" s="48" t="s">
        <v>41</v>
      </c>
      <c r="IF25" s="48"/>
      <c r="IG25" s="48"/>
      <c r="IH25" s="48"/>
      <c r="II25" s="48"/>
    </row>
    <row r="26" spans="1:243" s="44" customFormat="1" ht="43.5" customHeight="1">
      <c r="A26" s="79" t="s">
        <v>43</v>
      </c>
      <c r="B26" s="80"/>
      <c r="C26" s="73" t="str">
        <f>SpellNumber($E$2,BB24)</f>
        <v>INR Zero Only</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IA26" s="44" t="s">
        <v>43</v>
      </c>
      <c r="IC26" s="44" t="s">
        <v>53</v>
      </c>
      <c r="IE26" s="48"/>
      <c r="IF26" s="48"/>
      <c r="IG26" s="48"/>
      <c r="IH26" s="48"/>
      <c r="II26" s="48"/>
    </row>
  </sheetData>
  <sheetProtection password="E491" sheet="1"/>
  <mergeCells count="10">
    <mergeCell ref="A9:BC9"/>
    <mergeCell ref="C26:BC26"/>
    <mergeCell ref="A1:L1"/>
    <mergeCell ref="A4:BC4"/>
    <mergeCell ref="A5:BC5"/>
    <mergeCell ref="A6:BC6"/>
    <mergeCell ref="A7:BC7"/>
    <mergeCell ref="B8:BC8"/>
    <mergeCell ref="A24:B24"/>
    <mergeCell ref="A26:B2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allowBlank="1" showInputMessage="1" showErrorMessage="1" promptTitle="Itemcode/Make" prompt="Please enter text" sqref="C14 C23 C16 F24 C18 C20:C21">
      <formula1>0</formula1>
      <formula2>0</formula2>
    </dataValidation>
    <dataValidation type="decimal" allowBlank="1" showInputMessage="1" showErrorMessage="1" promptTitle="Quantity" prompt="Please enter the Quantity for this item. " errorTitle="Invalid Entry" error="Only Numeric Values are allowed. " sqref="C17 C13 C15 C22 C19 F13:F23 D13:D2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 M14 O23 O20:O21 M16 M23 O16 O18 M18 M20:M21">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list" allowBlank="1" showErrorMessage="1" sqref="K13:K23">
      <formula1>"Partial Conversion,Full Conversion"</formula1>
      <formula2>0</formula2>
    </dataValidation>
    <dataValidation type="list" allowBlank="1" showInputMessage="1" showErrorMessage="1" sqref="L18 L19 L20 L21 L13 L14 L15 L16 L17 L23:L26 L22">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44</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2017-12-30T03:23:07Z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