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<sst xmlns="http://schemas.openxmlformats.org/spreadsheetml/2006/main" count="157" uniqueCount="65">
  <si>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</si>
  <si>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</si>
  <si>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</si>
  <si>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</si>
  <si>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</si>
  <si>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</si>
  <si>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</si>
  <si>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</si>
  <si>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</si>
  <si>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</si>
  <si>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</si>
  <si>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</si>
  <si>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</si>
  <si>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</si>
  <si>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</si>
  <si>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</si>
  <si>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</si>
  <si>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</si>
  <si>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</si>
  <si>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</si>
  <si>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</si>
  <si>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</si>
  <si>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</si>
  <si>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</si>
  <si>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</si>
  <si>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</si>
  <si>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</si>
  <si>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</si>
  <si>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</si>
  <si>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</si>
  <si>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</si>
  <si>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</si>
  <si>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</si>
  <si>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</si>
  <si>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</si>
  <si>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</si>
  <si>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</si>
  <si>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</si>
  <si>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</si>
  <si>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</si>
  <si>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</si>
  <si>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</si>
  <si>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</si>
  <si>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</si>
  <si>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</si>
  <si>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</si>
  <si>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</si>
  <si>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</si>
  <si>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</si>
  <si>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item4</t>
  </si>
  <si>
    <t>Freight Charges ( Unloading &amp; Stacking) { CIF charges for other than INR Bidders)</t>
  </si>
  <si>
    <t>Other Charges- If any-P&amp;F ( FCA charges for other than INR bidders)</t>
  </si>
  <si>
    <t>GST                           ( INR Bidders)</t>
  </si>
  <si>
    <t>Other Charges, If any</t>
  </si>
  <si>
    <t>Name of Work: &lt; Supply &amp; Instalation of High Content Screening Microscope with Ultra-sensitive Confocal Imaging and Analysis Platform accessories as per given specifications &gt;</t>
  </si>
  <si>
    <t>Contract No:  &lt;IISERM(837)17/18Pur/SP-II/02&gt;</t>
  </si>
  <si>
    <t xml:space="preserve">AMC for Five years after two year warranty priod 3rd year to 7th years           </t>
  </si>
  <si>
    <r>
      <t xml:space="preserve">UPS Online branded 2 KVA  one hour backup with 5 years warranty including battroies                                                              </t>
    </r>
    <r>
      <rPr>
        <sz val="14"/>
        <color indexed="8"/>
        <rFont val="Calibri"/>
        <family val="2"/>
      </rPr>
      <t>(Complete with all as per specification given)</t>
    </r>
  </si>
  <si>
    <r>
      <t xml:space="preserve">High Content Screening Microscope with Ultra-sensitive Confocal Imaging and Analysis Platform  With two year warranty                 
</t>
    </r>
    <r>
      <rPr>
        <sz val="14"/>
        <rFont val="Calibri"/>
        <family val="2"/>
      </rPr>
      <t>(Complete with all as per specification given)</t>
    </r>
  </si>
  <si>
    <r>
      <rPr>
        <b/>
        <sz val="12"/>
        <rFont val="Arial"/>
        <family val="2"/>
      </rPr>
      <t xml:space="preserve">Other If any -I       </t>
    </r>
    <r>
      <rPr>
        <sz val="12"/>
        <rFont val="Arial"/>
        <family val="2"/>
      </rPr>
      <t xml:space="preserve">                                                                                 (Please specify in techncail bids)</t>
    </r>
  </si>
  <si>
    <r>
      <rPr>
        <b/>
        <sz val="12"/>
        <rFont val="Arial"/>
        <family val="2"/>
      </rPr>
      <t xml:space="preserve">Other If any - II    </t>
    </r>
    <r>
      <rPr>
        <sz val="12"/>
        <rFont val="Arial"/>
        <family val="2"/>
      </rPr>
      <t xml:space="preserve">                                                                                  (Please specify in techncail bids)</t>
    </r>
  </si>
  <si>
    <t>High Content Screening Microscope with Ultra-sensitive Confocal Imaging and Analysis Platform  With two year warranty                 
(Complete with all as per specification given)</t>
  </si>
  <si>
    <t>UPS Online branded 2 KVA  one hour backup with 5 years warranty including battroies                                                              (Complete with all as per specification given)</t>
  </si>
  <si>
    <t>Other If any -I                                                                                        (Please specify in techncail bids)</t>
  </si>
  <si>
    <t>Other If any - II                                                                                      (Please specify in techncail bids)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</si>
</sst>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Arial"/>
      <family val="2"/>
    </font>
    <font>
      <b/>
      <sz val="12"/>
      <name val="Arial"/>
      <family val="2"/>
    </font>
    <font>
      <b/>
      <sz val="14"/>
      <color indexed="8"/>
      <name val="Calibri"/>
      <family val="2"/>
    </font>
    <font>
      <b/>
      <sz val="14"/>
      <name val="Calibri"/>
      <family val="2"/>
    </font>
    <font>
      <sz val="14"/>
      <name val="Calibri"/>
      <family val="2"/>
    </font>
    <font>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5" xfId="59" applyNumberFormat="1" applyFont="1" applyFill="1" applyBorder="1" applyAlignment="1">
      <alignment horizontal="right" vertical="top"/>
      <protection/>
    </xf>
    <xf numFmtId="0" fontId="15"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7" fillId="0" borderId="18"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0" xfId="55" applyNumberFormat="1" applyFont="1" applyFill="1" applyAlignment="1">
      <alignment vertical="top" wrapText="1"/>
      <protection/>
    </xf>
    <xf numFmtId="0" fontId="27" fillId="0" borderId="13" xfId="59" applyNumberFormat="1" applyFont="1" applyFill="1" applyBorder="1" applyAlignment="1">
      <alignment vertical="top" wrapText="1"/>
      <protection/>
    </xf>
    <xf numFmtId="0" fontId="26" fillId="0" borderId="0" xfId="0" applyFont="1" applyFill="1" applyAlignment="1">
      <alignment vertical="top" wrapText="1"/>
    </xf>
    <xf numFmtId="2" fontId="4" fillId="0" borderId="10" xfId="59" applyNumberFormat="1" applyFont="1" applyFill="1" applyBorder="1" applyAlignment="1">
      <alignment horizontal="center" vertical="top" readingOrder="1"/>
      <protection/>
    </xf>
    <xf numFmtId="0" fontId="24" fillId="0" borderId="13" xfId="59" applyNumberFormat="1" applyFont="1" applyFill="1" applyBorder="1" applyAlignment="1">
      <alignment horizontal="left" vertical="top" wrapText="1"/>
      <protection/>
    </xf>
    <xf numFmtId="0" fontId="24" fillId="0" borderId="11" xfId="59" applyNumberFormat="1" applyFont="1" applyFill="1" applyBorder="1" applyAlignment="1">
      <alignment horizontal="lef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2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2600325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A20" sqref="A20"/>
    </sheetView>
  </sheetViews>
  <sheetFormatPr defaultColWidth="9.140625" defaultRowHeight="15"/>
  <cols>
    <col min="1" max="1" width="7.7109375" style="1" customWidth="1"/>
    <col min="2" max="2" width="76.28125" style="1" customWidth="1"/>
    <col min="3" max="3" width="13.57421875" style="1" hidden="1" customWidth="1"/>
    <col min="4" max="4" width="9.00390625" style="1" customWidth="1"/>
    <col min="5" max="5" width="9.57421875" style="1" customWidth="1"/>
    <col min="6" max="6" width="15.140625" style="1" hidden="1" customWidth="1"/>
    <col min="7" max="11" width="9.140625" style="1" hidden="1" customWidth="1"/>
    <col min="12" max="12" width="12.421875" style="1" customWidth="1"/>
    <col min="13" max="13" width="17.8515625" style="1" customWidth="1"/>
    <col min="14" max="14" width="12.28125" style="2" hidden="1" customWidth="1"/>
    <col min="15" max="15" width="17.57421875" style="1" customWidth="1"/>
    <col min="16" max="16" width="22.8515625" style="1" customWidth="1"/>
    <col min="17" max="17" width="12.28125" style="1" hidden="1" customWidth="1"/>
    <col min="18" max="18" width="22.7109375" style="1" customWidth="1"/>
    <col min="19" max="19" width="12.8515625" style="1" customWidth="1"/>
    <col min="20" max="20" width="12.28125" style="1" hidden="1" customWidth="1"/>
    <col min="21" max="52" width="9.140625" style="1" hidden="1" customWidth="1"/>
    <col min="53" max="53" width="17.0039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4" t="s">
        <v>48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54</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55</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50</v>
      </c>
      <c r="Q11" s="19" t="s">
        <v>27</v>
      </c>
      <c r="R11" s="19" t="s">
        <v>51</v>
      </c>
      <c r="S11" s="19" t="s">
        <v>53</v>
      </c>
      <c r="T11" s="19" t="s">
        <v>28</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29</v>
      </c>
      <c r="BB11" s="21" t="s">
        <v>30</v>
      </c>
      <c r="BC11" s="22" t="s">
        <v>31</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54.75" customHeight="1">
      <c r="A13" s="25">
        <v>1.1</v>
      </c>
      <c r="B13" s="66" t="s">
        <v>58</v>
      </c>
      <c r="C13" s="44" t="s">
        <v>33</v>
      </c>
      <c r="D13" s="68">
        <v>1</v>
      </c>
      <c r="E13" s="52" t="s">
        <v>34</v>
      </c>
      <c r="F13" s="53"/>
      <c r="G13" s="54"/>
      <c r="H13" s="55"/>
      <c r="I13" s="56" t="s">
        <v>35</v>
      </c>
      <c r="J13" s="57">
        <f>IF(I13="Less(-)",-1,1)</f>
        <v>1</v>
      </c>
      <c r="K13" s="58" t="s">
        <v>36</v>
      </c>
      <c r="L13" s="58" t="s">
        <v>4</v>
      </c>
      <c r="M13" s="59"/>
      <c r="N13" s="54"/>
      <c r="O13" s="54"/>
      <c r="P13" s="60"/>
      <c r="Q13" s="54"/>
      <c r="R13" s="54"/>
      <c r="S13" s="60"/>
      <c r="T13" s="60"/>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2">
        <f>D13*M13+R13</f>
        <v>0</v>
      </c>
      <c r="BB13" s="47">
        <f>D13*M13+O13+P13+R13+S13</f>
        <v>0</v>
      </c>
      <c r="BC13" s="26" t="str">
        <f>SpellNumber(L13,BB13)</f>
        <v>INR Zero Only</v>
      </c>
      <c r="IA13" s="27">
        <v>1.1</v>
      </c>
      <c r="IB13" s="65" t="s">
        <v>61</v>
      </c>
      <c r="IC13" s="27" t="s">
        <v>33</v>
      </c>
      <c r="ID13" s="27">
        <v>1</v>
      </c>
      <c r="IE13" s="28" t="s">
        <v>34</v>
      </c>
      <c r="IF13" s="28" t="s">
        <v>37</v>
      </c>
      <c r="IG13" s="28" t="s">
        <v>33</v>
      </c>
      <c r="IH13" s="28">
        <v>123.223</v>
      </c>
      <c r="II13" s="28" t="s">
        <v>34</v>
      </c>
    </row>
    <row r="14" spans="1:243" s="27" customFormat="1" ht="54.75" customHeight="1">
      <c r="A14" s="25">
        <v>1.2</v>
      </c>
      <c r="B14" s="67" t="s">
        <v>57</v>
      </c>
      <c r="C14" s="44" t="s">
        <v>38</v>
      </c>
      <c r="D14" s="68">
        <v>1</v>
      </c>
      <c r="E14" s="52" t="s">
        <v>34</v>
      </c>
      <c r="F14" s="53"/>
      <c r="G14" s="54"/>
      <c r="H14" s="54"/>
      <c r="I14" s="56" t="s">
        <v>35</v>
      </c>
      <c r="J14" s="57">
        <f>IF(I14="Less(-)",-1,1)</f>
        <v>1</v>
      </c>
      <c r="K14" s="58" t="s">
        <v>36</v>
      </c>
      <c r="L14" s="58" t="s">
        <v>4</v>
      </c>
      <c r="M14" s="59"/>
      <c r="N14" s="54"/>
      <c r="O14" s="54"/>
      <c r="P14" s="60"/>
      <c r="Q14" s="54"/>
      <c r="R14" s="54"/>
      <c r="S14" s="60"/>
      <c r="T14" s="60"/>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2">
        <f>D14*M14+R14</f>
        <v>0</v>
      </c>
      <c r="BB14" s="47">
        <f>D14*M14+O14+P14+R14+S14</f>
        <v>0</v>
      </c>
      <c r="BC14" s="26" t="str">
        <f>SpellNumber(L14,BB14)</f>
        <v>INR Zero Only</v>
      </c>
      <c r="IA14" s="27">
        <v>1.2</v>
      </c>
      <c r="IB14" s="65" t="s">
        <v>62</v>
      </c>
      <c r="IC14" s="27" t="s">
        <v>38</v>
      </c>
      <c r="ID14" s="27">
        <v>1</v>
      </c>
      <c r="IE14" s="28" t="s">
        <v>34</v>
      </c>
      <c r="IF14" s="28" t="s">
        <v>39</v>
      </c>
      <c r="IG14" s="28" t="s">
        <v>38</v>
      </c>
      <c r="IH14" s="28">
        <v>213</v>
      </c>
      <c r="II14" s="28" t="s">
        <v>34</v>
      </c>
    </row>
    <row r="15" spans="1:243" s="27" customFormat="1" ht="36.75" customHeight="1">
      <c r="A15" s="25">
        <v>1.3</v>
      </c>
      <c r="B15" s="66" t="s">
        <v>56</v>
      </c>
      <c r="C15" s="44" t="s">
        <v>40</v>
      </c>
      <c r="D15" s="68">
        <v>5</v>
      </c>
      <c r="E15" s="52" t="s">
        <v>34</v>
      </c>
      <c r="F15" s="53"/>
      <c r="G15" s="54"/>
      <c r="H15" s="54"/>
      <c r="I15" s="56" t="s">
        <v>35</v>
      </c>
      <c r="J15" s="57">
        <f>IF(I15="Less(-)",-1,1)</f>
        <v>1</v>
      </c>
      <c r="K15" s="58" t="s">
        <v>36</v>
      </c>
      <c r="L15" s="58" t="s">
        <v>4</v>
      </c>
      <c r="M15" s="59"/>
      <c r="N15" s="54"/>
      <c r="O15" s="54"/>
      <c r="P15" s="60"/>
      <c r="Q15" s="54"/>
      <c r="R15" s="54"/>
      <c r="S15" s="60"/>
      <c r="T15" s="60"/>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2">
        <f>D15*M15+R15</f>
        <v>0</v>
      </c>
      <c r="BB15" s="47">
        <f>D15*M15+O15+P15+R15+S15</f>
        <v>0</v>
      </c>
      <c r="BC15" s="26" t="str">
        <f>SpellNumber(L15,BB15)</f>
        <v>INR Zero Only</v>
      </c>
      <c r="IA15" s="27">
        <v>1.3</v>
      </c>
      <c r="IB15" s="27" t="s">
        <v>56</v>
      </c>
      <c r="IC15" s="27" t="s">
        <v>40</v>
      </c>
      <c r="ID15" s="27">
        <v>5</v>
      </c>
      <c r="IE15" s="28" t="s">
        <v>34</v>
      </c>
      <c r="IF15" s="28" t="s">
        <v>39</v>
      </c>
      <c r="IG15" s="28" t="s">
        <v>38</v>
      </c>
      <c r="IH15" s="28">
        <v>213</v>
      </c>
      <c r="II15" s="28" t="s">
        <v>34</v>
      </c>
    </row>
    <row r="16" spans="1:243" s="27" customFormat="1" ht="33" customHeight="1">
      <c r="A16" s="25">
        <v>1.4</v>
      </c>
      <c r="B16" s="69" t="s">
        <v>59</v>
      </c>
      <c r="C16" s="44" t="s">
        <v>49</v>
      </c>
      <c r="D16" s="68">
        <v>1</v>
      </c>
      <c r="E16" s="52" t="s">
        <v>34</v>
      </c>
      <c r="F16" s="53"/>
      <c r="G16" s="54"/>
      <c r="H16" s="54"/>
      <c r="I16" s="56" t="s">
        <v>35</v>
      </c>
      <c r="J16" s="57">
        <f>IF(I16="Less(-)",-1,1)</f>
        <v>1</v>
      </c>
      <c r="K16" s="58" t="s">
        <v>36</v>
      </c>
      <c r="L16" s="58" t="s">
        <v>4</v>
      </c>
      <c r="M16" s="59"/>
      <c r="N16" s="54"/>
      <c r="O16" s="54"/>
      <c r="P16" s="60"/>
      <c r="Q16" s="54"/>
      <c r="R16" s="54"/>
      <c r="S16" s="60"/>
      <c r="T16" s="60"/>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2">
        <f>D16*M16+R16</f>
        <v>0</v>
      </c>
      <c r="BB16" s="47">
        <f>D16*M16+O16+P16+R16+S16</f>
        <v>0</v>
      </c>
      <c r="BC16" s="26" t="str">
        <f>SpellNumber(L16,BB16)</f>
        <v>INR Zero Only</v>
      </c>
      <c r="IA16" s="27">
        <v>1.4</v>
      </c>
      <c r="IB16" s="27" t="s">
        <v>63</v>
      </c>
      <c r="IC16" s="27" t="s">
        <v>49</v>
      </c>
      <c r="ID16" s="27">
        <v>1</v>
      </c>
      <c r="IE16" s="28" t="s">
        <v>34</v>
      </c>
      <c r="IF16" s="28" t="s">
        <v>32</v>
      </c>
      <c r="IG16" s="28" t="s">
        <v>40</v>
      </c>
      <c r="IH16" s="28">
        <v>10</v>
      </c>
      <c r="II16" s="28" t="s">
        <v>34</v>
      </c>
    </row>
    <row r="17" spans="1:243" s="27" customFormat="1" ht="33" customHeight="1">
      <c r="A17" s="25">
        <v>1.5</v>
      </c>
      <c r="B17" s="70" t="s">
        <v>60</v>
      </c>
      <c r="C17" s="44" t="s">
        <v>42</v>
      </c>
      <c r="D17" s="68">
        <v>1</v>
      </c>
      <c r="E17" s="52" t="s">
        <v>34</v>
      </c>
      <c r="F17" s="53"/>
      <c r="G17" s="54"/>
      <c r="H17" s="54"/>
      <c r="I17" s="56" t="s">
        <v>35</v>
      </c>
      <c r="J17" s="57">
        <f>IF(I17="Less(-)",-1,1)</f>
        <v>1</v>
      </c>
      <c r="K17" s="58" t="s">
        <v>36</v>
      </c>
      <c r="L17" s="58" t="s">
        <v>4</v>
      </c>
      <c r="M17" s="59"/>
      <c r="N17" s="54"/>
      <c r="O17" s="54"/>
      <c r="P17" s="60"/>
      <c r="Q17" s="54"/>
      <c r="R17" s="54"/>
      <c r="S17" s="60"/>
      <c r="T17" s="60"/>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2">
        <f>D17*M17+R17</f>
        <v>0</v>
      </c>
      <c r="BB17" s="47">
        <f>D17*M17+O17+P17+R17+S17</f>
        <v>0</v>
      </c>
      <c r="BC17" s="26" t="str">
        <f>SpellNumber(L17,BB17)</f>
        <v>INR Zero Only</v>
      </c>
      <c r="IA17" s="27">
        <v>1.5</v>
      </c>
      <c r="IB17" s="27" t="s">
        <v>64</v>
      </c>
      <c r="IC17" s="27" t="s">
        <v>42</v>
      </c>
      <c r="ID17" s="27">
        <v>1</v>
      </c>
      <c r="IE17" s="28" t="s">
        <v>34</v>
      </c>
      <c r="IF17" s="28" t="s">
        <v>32</v>
      </c>
      <c r="IG17" s="28" t="s">
        <v>40</v>
      </c>
      <c r="IH17" s="28">
        <v>10</v>
      </c>
      <c r="II17" s="28" t="s">
        <v>34</v>
      </c>
    </row>
    <row r="18" spans="1:243" s="27" customFormat="1" ht="24.75" customHeight="1">
      <c r="A18" s="30" t="s">
        <v>41</v>
      </c>
      <c r="B18" s="64"/>
      <c r="C18" s="31"/>
      <c r="D18" s="31"/>
      <c r="E18" s="48"/>
      <c r="F18" s="48"/>
      <c r="G18" s="48"/>
      <c r="H18" s="49"/>
      <c r="I18" s="49"/>
      <c r="J18" s="49"/>
      <c r="K18" s="49"/>
      <c r="L18" s="50"/>
      <c r="BA18" s="51">
        <f>BA13+BA14+BA15+BA16+BA17</f>
        <v>0</v>
      </c>
      <c r="BB18" s="51">
        <f>BB13+BB14+BB15+BB16+BB17</f>
        <v>0</v>
      </c>
      <c r="BC18" s="26" t="str">
        <f>SpellNumber($E$2,BB18)</f>
        <v>INR Zero Only</v>
      </c>
      <c r="IE18" s="28">
        <v>4</v>
      </c>
      <c r="IF18" s="28" t="s">
        <v>39</v>
      </c>
      <c r="IG18" s="28" t="s">
        <v>42</v>
      </c>
      <c r="IH18" s="28">
        <v>10</v>
      </c>
      <c r="II18" s="28" t="s">
        <v>34</v>
      </c>
    </row>
    <row r="19" spans="1:243" s="39" customFormat="1" ht="54.75" customHeight="1" hidden="1">
      <c r="A19" s="30" t="s">
        <v>43</v>
      </c>
      <c r="B19" s="63"/>
      <c r="C19" s="32"/>
      <c r="D19" s="33"/>
      <c r="E19" s="45" t="s">
        <v>44</v>
      </c>
      <c r="F19" s="46"/>
      <c r="G19" s="34"/>
      <c r="H19" s="35"/>
      <c r="I19" s="35"/>
      <c r="J19" s="35"/>
      <c r="K19" s="36"/>
      <c r="L19" s="37"/>
      <c r="M19" s="38" t="s">
        <v>45</v>
      </c>
      <c r="O19" s="27"/>
      <c r="P19" s="27"/>
      <c r="Q19" s="27"/>
      <c r="R19" s="27"/>
      <c r="S19" s="27"/>
      <c r="BA19" s="40">
        <f>IF(ISBLANK(F19),0,IF(E19="Excess (+)",ROUND(BA18+(BA18*F19),2),IF(E19="Less (-)",ROUND(BA18+(BA18*F19*(-1)),2),0)))</f>
        <v>0</v>
      </c>
      <c r="BB19" s="41">
        <f>ROUND(BA19,0)</f>
        <v>0</v>
      </c>
      <c r="BC19" s="42" t="str">
        <f>SpellNumber(L19,BB19)</f>
        <v> Zero Only</v>
      </c>
      <c r="IE19" s="43"/>
      <c r="IF19" s="43"/>
      <c r="IG19" s="43"/>
      <c r="IH19" s="43"/>
      <c r="II19" s="43"/>
    </row>
    <row r="20" spans="1:243" s="39" customFormat="1" ht="43.5" customHeight="1">
      <c r="A20" s="29" t="s">
        <v>46</v>
      </c>
      <c r="B20" s="29"/>
      <c r="C20" s="72" t="str">
        <f>SpellNumber($E$2,BB18)</f>
        <v>INR Zero Only</v>
      </c>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IE20" s="43"/>
      <c r="IF20" s="43"/>
      <c r="IG20" s="43"/>
      <c r="IH20" s="43"/>
      <c r="II20" s="43"/>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 L14 L15 L17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47</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2017-12-22T12:36:20Z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