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<sst xmlns="http://schemas.openxmlformats.org/spreadsheetml/2006/main" count="237" uniqueCount="90">
  <si>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</si>
  <si>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</si>
  <si>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</si>
  <si>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</si>
  <si>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</si>
  <si>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</si>
  <si>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</si>
  <si>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</si>
  <si>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</si>
  <si>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</si>
  <si>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</si>
  <si>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</si>
  <si>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</si>
  <si>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</si>
  <si>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</si>
  <si>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</si>
  <si>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</si>
  <si>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</si>
  <si>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</si>
  <si>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</si>
  <si>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</si>
  <si>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</si>
  <si>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</si>
  <si>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</si>
  <si>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</si>
  <si>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</si>
  <si>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</si>
  <si>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</si>
  <si>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</si>
  <si>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</si>
  <si>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</si>
  <si>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</si>
  <si>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</si>
  <si>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</si>
  <si>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</si>
  <si>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</si>
  <si>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</si>
  <si>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</si>
  <si>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</si>
  <si>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</si>
  <si>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</si>
  <si>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</si>
  <si>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</si>
  <si>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</si>
  <si>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</si>
  <si>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</si>
  <si>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</si>
  <si>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</si>
  <si>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</si>
  <si>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</si>
  <si>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</si>
  <si>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</si>
  <si>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</si>
  <si>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</si>
  <si>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</si>
  <si>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t>item9</t>
  </si>
  <si>
    <t>item10</t>
  </si>
  <si>
    <t>item11</t>
  </si>
  <si>
    <t>item12</t>
  </si>
  <si>
    <t>item13</t>
  </si>
  <si>
    <t>INR Zero Only</t>
  </si>
  <si>
    <t>Name of Work: &lt;C/o rigid pavement (Tremix) at IISER Mohali &gt;</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</si>
  <si>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</si>
  <si>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</si>
  <si>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</si>
  <si>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1:3:6 (1 Cement : 3 fine sand Zone III : 6 graded stone aggregate 40 mm nominal size)</t>
  </si>
  <si>
    <t>Steel reinforcement for R.C.C. work including straightening, cutting, bending, placing in position and binding all complete upto plinth level.</t>
  </si>
  <si>
    <t>Thermo-Mechanically Treated bars of grade Fe-500D or more</t>
  </si>
  <si>
    <t>Dismantling of flexible pavement (bituminous courses) by mechanical means and disposal of dismantled material up to a lead of 1 kilometre, as per direction of Engineer-in-charge.</t>
  </si>
  <si>
    <t>Scarifying metalled (water-bound) road surface including disposal of rubbish, lead upto 50 m and consolidation of the aggregate received from scarifying with power road roller of 8 to 10 tonne capacity.</t>
  </si>
  <si>
    <t>Extra for compaction of earth work in embankment under optimum moisture conditions to give at least 95% of the maximum dry density (proctor density).</t>
  </si>
  <si>
    <t>Supplying and stacking at site.</t>
  </si>
  <si>
    <t>Good earth</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</si>
  <si>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( 10 mm wide x 50 mm deep) by groove cutting machine, providing and filling joints with approved joint filler and sealants, complete all as per direction of Engineerin- charge (Item of joint fillers, sealants, dowel bars with sleeve/ tie bars to be paid separately).</t>
  </si>
  <si>
    <t>Note:- Cement content considered in M-30 is @ 340 kg/cum. Excess/ less cement used as per design mix is payable/ recoverable separately.</t>
  </si>
  <si>
    <t>Cement concrete manufactured in automatic batching plant(RMC plant) i/c transportation to site in transit mixer</t>
  </si>
  <si>
    <t>Providing and laying in position bitumen hot sealing compound for expansion joints etc.</t>
  </si>
  <si>
    <t>Using grade ‘A’ sealing compound. per cm</t>
  </si>
  <si>
    <t>Providing, laying and making kerb channel 30 cm wide and 50 mm thick with cement concrete 1:3:6 (1 cement: 3 coarse sand:6 graded stone aggregate 20 mm nominal size) over 75mm bed of dry brick ballast 40 mm nominal size, well rammed and consolidated and grouted with fine sand, including finishing the top smooth etc. complete and as per direction of Engineer-in-charge.</t>
  </si>
  <si>
    <t>Providing and laying 60mm thick factory made cement concrete interlocking paver block of M -30 grade made by block making machine with strong vibratory compaction, of approved size, design &amp; shape, laid in required colour and pattern over and including 50mm thick compacted bed of coarse sand, filling the joints with fine sand etc. all complete as per the direction of Engineer-in-charge.</t>
  </si>
  <si>
    <t>Providing and laying at or near ground level factory made kerb stone of M- 25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</si>
  <si>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</si>
  <si>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</si>
  <si>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</si>
  <si>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cum</t>
  </si>
  <si>
    <t>kg</t>
  </si>
  <si>
    <t>sqm</t>
  </si>
  <si>
    <t>each</t>
  </si>
  <si>
    <t>depth per cm width per mlength</t>
  </si>
  <si>
    <t>Contract No:  &lt;IISER/EE-EO/Estimate-P/17-18/9&gt;</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</si>
</sst>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b/>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b/>
      <sz val="11.5"/>
      <color indexed="8"/>
      <name val="Times New Roman"/>
      <family val="1"/>
    </font>
    <font>
      <sz val="11.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11.5"/>
      <color rgb="FF000000"/>
      <name val="Times New Roman"/>
      <family val="1"/>
    </font>
    <font>
      <sz val="11.5"/>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style="hair"/>
      <right style="hair"/>
      <top style="hair"/>
      <bottom style="hair"/>
    </border>
    <border>
      <left style="thin">
        <color rgb="FF181615"/>
      </left>
      <right style="thin">
        <color rgb="FF181615"/>
      </right>
      <top style="thin">
        <color rgb="FF181615"/>
      </top>
      <bottom style="thin">
        <color rgb="FF181615"/>
      </bottom>
    </border>
    <border>
      <left style="hair"/>
      <right style="hair"/>
      <top style="hair"/>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4" fillId="0" borderId="13" xfId="59" applyNumberFormat="1" applyFont="1" applyFill="1" applyBorder="1" applyAlignment="1">
      <alignment horizontal="left" vertical="center" wrapText="1" readingOrder="1"/>
      <protection/>
    </xf>
    <xf numFmtId="0" fontId="62" fillId="0" borderId="20" xfId="0" applyFont="1" applyFill="1" applyBorder="1" applyAlignment="1">
      <alignment horizontal="center" vertical="center"/>
    </xf>
    <xf numFmtId="0" fontId="7" fillId="34" borderId="11" xfId="55" applyNumberFormat="1" applyFont="1" applyFill="1" applyBorder="1" applyAlignment="1">
      <alignment horizontal="center" vertical="top" wrapText="1"/>
      <protection/>
    </xf>
    <xf numFmtId="0" fontId="7" fillId="0" borderId="10" xfId="55" applyNumberFormat="1" applyFont="1" applyFill="1" applyBorder="1" applyAlignment="1">
      <alignment horizontal="center" vertical="top" wrapText="1"/>
      <protection/>
    </xf>
    <xf numFmtId="2" fontId="7" fillId="0" borderId="18" xfId="55" applyNumberFormat="1" applyFont="1" applyFill="1" applyBorder="1" applyAlignment="1" applyProtection="1">
      <alignment horizontal="center" vertical="top" wrapText="1"/>
      <protection locked="0"/>
    </xf>
    <xf numFmtId="0" fontId="62" fillId="0" borderId="21" xfId="0" applyFont="1" applyFill="1" applyBorder="1" applyAlignment="1">
      <alignment horizontal="center" vertical="center"/>
    </xf>
    <xf numFmtId="2" fontId="4" fillId="0" borderId="21" xfId="59" applyNumberFormat="1" applyFont="1" applyFill="1" applyBorder="1" applyAlignment="1">
      <alignment vertical="top"/>
      <protection/>
    </xf>
    <xf numFmtId="2" fontId="7" fillId="0" borderId="21" xfId="55" applyNumberFormat="1" applyFont="1" applyFill="1" applyBorder="1" applyAlignment="1" applyProtection="1">
      <alignment horizontal="right" vertical="top"/>
      <protection locked="0"/>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0" borderId="21" xfId="59" applyNumberFormat="1" applyFont="1" applyFill="1" applyBorder="1" applyAlignment="1">
      <alignment horizontal="right" vertical="top"/>
      <protection/>
    </xf>
    <xf numFmtId="0" fontId="24" fillId="0" borderId="22" xfId="0" applyFont="1" applyFill="1" applyBorder="1" applyAlignment="1">
      <alignment horizontal="justify" vertical="top" wrapText="1"/>
    </xf>
    <xf numFmtId="0" fontId="24" fillId="0" borderId="22" xfId="0" applyFont="1" applyFill="1" applyBorder="1" applyAlignment="1">
      <alignment vertical="top" wrapText="1"/>
    </xf>
    <xf numFmtId="0" fontId="63" fillId="0" borderId="22" xfId="0" applyFont="1" applyFill="1" applyBorder="1" applyAlignment="1">
      <alignment vertical="top" wrapText="1"/>
    </xf>
    <xf numFmtId="0" fontId="64" fillId="0" borderId="22" xfId="0" applyFont="1" applyFill="1" applyBorder="1" applyAlignment="1">
      <alignment horizontal="justify" vertical="top" wrapText="1"/>
    </xf>
    <xf numFmtId="0" fontId="64" fillId="0" borderId="23" xfId="0" applyFont="1" applyFill="1" applyBorder="1" applyAlignment="1">
      <alignment horizontal="justify" vertical="top" wrapText="1"/>
    </xf>
    <xf numFmtId="0" fontId="25" fillId="0" borderId="22" xfId="0" applyFont="1" applyFill="1" applyBorder="1" applyAlignment="1">
      <alignment horizontal="justify" vertical="top" wrapText="1"/>
    </xf>
    <xf numFmtId="0" fontId="24" fillId="0" borderId="22" xfId="0" applyFont="1" applyFill="1" applyBorder="1" applyAlignment="1">
      <alignment horizontal="justify" vertical="top"/>
    </xf>
    <xf numFmtId="0" fontId="25" fillId="0" borderId="22" xfId="0" applyFont="1" applyFill="1" applyBorder="1" applyAlignment="1">
      <alignment horizontal="left" vertical="top" wrapText="1"/>
    </xf>
    <xf numFmtId="0" fontId="17" fillId="36" borderId="11" xfId="59" applyNumberFormat="1" applyFont="1" applyFill="1" applyBorder="1" applyAlignment="1" applyProtection="1">
      <alignment vertical="center" wrapText="1"/>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24" fillId="0" borderId="22" xfId="0" applyFont="1" applyFill="1" applyBorder="1" applyAlignment="1">
      <alignment wrapText="1"/>
    </xf>
    <xf numFmtId="0" fontId="62" fillId="0" borderId="20" xfId="0" applyFont="1" applyFill="1" applyBorder="1" applyAlignment="1">
      <alignment horizontal="center" vertical="center" wrapText="1"/>
    </xf>
    <xf numFmtId="0" fontId="16" fillId="0" borderId="15" xfId="55" applyNumberFormat="1" applyFont="1" applyFill="1" applyBorder="1" applyAlignment="1" applyProtection="1">
      <alignment vertical="top"/>
      <protection/>
    </xf>
    <xf numFmtId="0" fontId="7" fillId="0" borderId="12" xfId="55" applyNumberFormat="1" applyFont="1" applyFill="1" applyBorder="1" applyAlignment="1">
      <alignment horizontal="center" vertical="top" wrapText="1"/>
      <protection/>
    </xf>
    <xf numFmtId="0" fontId="24" fillId="0" borderId="24" xfId="0" applyFont="1" applyFill="1" applyBorder="1" applyAlignment="1">
      <alignment horizontal="justify" vertical="top" wrapText="1"/>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6" xfId="59" applyNumberFormat="1"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25" xfId="59" applyNumberFormat="1" applyFont="1" applyFill="1" applyBorder="1" applyAlignment="1">
      <alignment horizontal="center" vertical="top"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6"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7"/>
  <sheetViews>
    <sheetView showGridLines="0" zoomScale="70" zoomScaleNormal="70" zoomScaleSheetLayoutView="70" zoomScalePageLayoutView="0" workbookViewId="0" topLeftCell="A1">
      <selection activeCell="M30" sqref="M30"/>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47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61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89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64.5" customHeight="1">
      <c r="A8" s="11" t="s">
        <v>45</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1" t="s">
        <v>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46</v>
      </c>
      <c r="BC11" s="22" t="s">
        <v>32</v>
      </c>
      <c r="IE11" s="18"/>
      <c r="IF11" s="18"/>
      <c r="IG11" s="18"/>
      <c r="IH11" s="18"/>
      <c r="II11" s="18"/>
    </row>
    <row r="12" spans="1:243" s="17" customFormat="1" ht="15">
      <c r="A12" s="23">
        <v>1</v>
      </c>
      <c r="B12" s="16">
        <v>2</v>
      </c>
      <c r="C12" s="16">
        <v>3</v>
      </c>
      <c r="D12" s="16">
        <v>4</v>
      </c>
      <c r="E12" s="16">
        <v>5</v>
      </c>
      <c r="F12" s="16">
        <v>6</v>
      </c>
      <c r="G12" s="16">
        <v>7</v>
      </c>
      <c r="H12" s="16">
        <v>8</v>
      </c>
      <c r="I12" s="16">
        <v>9</v>
      </c>
      <c r="J12" s="16">
        <v>10</v>
      </c>
      <c r="K12" s="16">
        <v>11</v>
      </c>
      <c r="L12" s="16">
        <v>12</v>
      </c>
      <c r="M12" s="52">
        <v>7</v>
      </c>
      <c r="N12" s="52">
        <v>8</v>
      </c>
      <c r="O12" s="52">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52">
        <v>15</v>
      </c>
      <c r="BB12" s="24">
        <v>16</v>
      </c>
      <c r="BC12" s="24">
        <v>17</v>
      </c>
      <c r="IE12" s="18"/>
      <c r="IF12" s="18"/>
      <c r="IG12" s="18"/>
      <c r="IH12" s="18"/>
      <c r="II12" s="18"/>
    </row>
    <row r="13" spans="1:243" s="17" customFormat="1" ht="120">
      <c r="A13" s="53">
        <v>1</v>
      </c>
      <c r="B13" s="61" t="s">
        <v>62</v>
      </c>
      <c r="C13" s="55"/>
      <c r="D13" s="55"/>
      <c r="E13" s="55"/>
      <c r="F13" s="56"/>
      <c r="G13" s="57"/>
      <c r="H13" s="57"/>
      <c r="I13" s="56"/>
      <c r="J13" s="58"/>
      <c r="K13" s="59"/>
      <c r="L13" s="59"/>
      <c r="M13" s="60"/>
      <c r="N13" s="57"/>
      <c r="O13" s="60"/>
      <c r="P13" s="54"/>
      <c r="Q13" s="29"/>
      <c r="R13" s="29"/>
      <c r="S13" s="32"/>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5"/>
      <c r="BC13" s="25"/>
      <c r="IA13" s="17">
        <v>1</v>
      </c>
      <c r="IB13" s="17" t="s">
        <v>62</v>
      </c>
      <c r="IE13" s="18"/>
      <c r="IF13" s="18"/>
      <c r="IG13" s="18"/>
      <c r="IH13" s="18"/>
      <c r="II13" s="18"/>
    </row>
    <row r="14" spans="1:243" s="17" customFormat="1" ht="16.5">
      <c r="A14" s="53">
        <v>1.1</v>
      </c>
      <c r="B14" s="62" t="s">
        <v>63</v>
      </c>
      <c r="C14" s="50" t="s">
        <v>33</v>
      </c>
      <c r="D14" s="51">
        <v>46</v>
      </c>
      <c r="E14" s="51" t="s">
        <v>84</v>
      </c>
      <c r="F14" s="28"/>
      <c r="G14" s="29"/>
      <c r="H14" s="29"/>
      <c r="I14" s="28" t="s">
        <v>35</v>
      </c>
      <c r="J14" s="30">
        <f>IF(I14="Less(-)",-1,1)</f>
        <v>1</v>
      </c>
      <c r="K14" s="31" t="s">
        <v>36</v>
      </c>
      <c r="L14" s="31" t="s">
        <v>4</v>
      </c>
      <c r="M14" s="49"/>
      <c r="N14" s="29"/>
      <c r="O14" s="49"/>
      <c r="P14" s="32"/>
      <c r="Q14" s="29"/>
      <c r="R14" s="29"/>
      <c r="S14" s="32"/>
      <c r="T14" s="33"/>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5">
        <f>D14*M14</f>
        <v>0</v>
      </c>
      <c r="BB14" s="35">
        <f>BA14+(BA14*O14/100)</f>
        <v>0</v>
      </c>
      <c r="BC14" s="25" t="str">
        <f>SpellNumber(L14,BB14)</f>
        <v>INR Zero Only</v>
      </c>
      <c r="IA14" s="17">
        <v>1.1</v>
      </c>
      <c r="IB14" s="17" t="s">
        <v>63</v>
      </c>
      <c r="IC14" s="17" t="s">
        <v>33</v>
      </c>
      <c r="ID14" s="17">
        <v>46</v>
      </c>
      <c r="IE14" s="18" t="s">
        <v>84</v>
      </c>
      <c r="IF14" s="18"/>
      <c r="IG14" s="18"/>
      <c r="IH14" s="18"/>
      <c r="II14" s="18"/>
    </row>
    <row r="15" spans="1:243" s="17" customFormat="1" ht="45">
      <c r="A15" s="53">
        <v>2</v>
      </c>
      <c r="B15" s="62" t="s">
        <v>64</v>
      </c>
      <c r="C15" s="55"/>
      <c r="D15" s="55"/>
      <c r="E15" s="55"/>
      <c r="F15" s="56"/>
      <c r="G15" s="57"/>
      <c r="H15" s="57"/>
      <c r="I15" s="56"/>
      <c r="J15" s="58"/>
      <c r="K15" s="59"/>
      <c r="L15" s="59"/>
      <c r="M15" s="60"/>
      <c r="N15" s="57"/>
      <c r="O15" s="60"/>
      <c r="P15" s="54"/>
      <c r="Q15" s="29"/>
      <c r="R15" s="29"/>
      <c r="S15" s="32"/>
      <c r="T15" s="33"/>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5"/>
      <c r="BB15" s="35"/>
      <c r="BC15" s="25"/>
      <c r="IA15" s="17">
        <v>2</v>
      </c>
      <c r="IB15" s="17" t="s">
        <v>64</v>
      </c>
      <c r="IE15" s="18"/>
      <c r="IF15" s="18"/>
      <c r="IG15" s="18"/>
      <c r="IH15" s="18"/>
      <c r="II15" s="18"/>
    </row>
    <row r="16" spans="1:243" s="17" customFormat="1" ht="30">
      <c r="A16" s="53">
        <v>2.1</v>
      </c>
      <c r="B16" s="61" t="s">
        <v>65</v>
      </c>
      <c r="C16" s="50" t="s">
        <v>49</v>
      </c>
      <c r="D16" s="55">
        <v>46</v>
      </c>
      <c r="E16" s="55" t="s">
        <v>84</v>
      </c>
      <c r="F16" s="28"/>
      <c r="G16" s="29"/>
      <c r="H16" s="29"/>
      <c r="I16" s="28" t="s">
        <v>35</v>
      </c>
      <c r="J16" s="30">
        <f>IF(I16="Less(-)",-1,1)</f>
        <v>1</v>
      </c>
      <c r="K16" s="31" t="s">
        <v>36</v>
      </c>
      <c r="L16" s="31" t="s">
        <v>4</v>
      </c>
      <c r="M16" s="49"/>
      <c r="N16" s="29"/>
      <c r="O16" s="49"/>
      <c r="P16" s="32"/>
      <c r="Q16" s="29"/>
      <c r="R16" s="29"/>
      <c r="S16" s="32"/>
      <c r="T16" s="33"/>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f>D16*M16</f>
        <v>0</v>
      </c>
      <c r="BB16" s="35">
        <f>BA16+(BA16*O16/100)</f>
        <v>0</v>
      </c>
      <c r="BC16" s="25" t="str">
        <f>SpellNumber(L16,BB16)</f>
        <v>INR Zero Only</v>
      </c>
      <c r="IA16" s="17">
        <v>2.1</v>
      </c>
      <c r="IB16" s="17" t="s">
        <v>65</v>
      </c>
      <c r="IC16" s="17" t="s">
        <v>49</v>
      </c>
      <c r="ID16" s="17">
        <v>46</v>
      </c>
      <c r="IE16" s="18" t="s">
        <v>84</v>
      </c>
      <c r="IF16" s="18"/>
      <c r="IG16" s="18"/>
      <c r="IH16" s="18"/>
      <c r="II16" s="18"/>
    </row>
    <row r="17" spans="1:243" s="17" customFormat="1" ht="45">
      <c r="A17" s="53">
        <v>3</v>
      </c>
      <c r="B17" s="61" t="s">
        <v>66</v>
      </c>
      <c r="C17" s="55"/>
      <c r="D17" s="55"/>
      <c r="E17" s="55"/>
      <c r="F17" s="56"/>
      <c r="G17" s="57"/>
      <c r="H17" s="57"/>
      <c r="I17" s="56"/>
      <c r="J17" s="58"/>
      <c r="K17" s="59"/>
      <c r="L17" s="59"/>
      <c r="M17" s="60"/>
      <c r="N17" s="57"/>
      <c r="O17" s="60"/>
      <c r="P17" s="54"/>
      <c r="Q17" s="29"/>
      <c r="R17" s="29"/>
      <c r="S17" s="32"/>
      <c r="T17" s="33"/>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5"/>
      <c r="BB17" s="35"/>
      <c r="BC17" s="25"/>
      <c r="IA17" s="17">
        <v>3</v>
      </c>
      <c r="IB17" s="17" t="s">
        <v>66</v>
      </c>
      <c r="IE17" s="18"/>
      <c r="IF17" s="18"/>
      <c r="IG17" s="18"/>
      <c r="IH17" s="18"/>
      <c r="II17" s="18"/>
    </row>
    <row r="18" spans="1:243" s="17" customFormat="1" ht="30">
      <c r="A18" s="53">
        <v>3.1</v>
      </c>
      <c r="B18" s="61" t="s">
        <v>67</v>
      </c>
      <c r="C18" s="50" t="s">
        <v>50</v>
      </c>
      <c r="D18" s="51">
        <v>750</v>
      </c>
      <c r="E18" s="51" t="s">
        <v>85</v>
      </c>
      <c r="F18" s="28"/>
      <c r="G18" s="29"/>
      <c r="H18" s="29"/>
      <c r="I18" s="28" t="s">
        <v>35</v>
      </c>
      <c r="J18" s="30">
        <f>IF(I18="Less(-)",-1,1)</f>
        <v>1</v>
      </c>
      <c r="K18" s="31" t="s">
        <v>36</v>
      </c>
      <c r="L18" s="31" t="s">
        <v>4</v>
      </c>
      <c r="M18" s="49"/>
      <c r="N18" s="29"/>
      <c r="O18" s="49"/>
      <c r="P18" s="32"/>
      <c r="Q18" s="29"/>
      <c r="R18" s="29"/>
      <c r="S18" s="32"/>
      <c r="T18" s="33"/>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5">
        <f>D18*M18</f>
        <v>0</v>
      </c>
      <c r="BB18" s="35">
        <f>BA18+(BA18*O18/100)</f>
        <v>0</v>
      </c>
      <c r="BC18" s="25" t="str">
        <f>SpellNumber(L18,BB18)</f>
        <v>INR Zero Only</v>
      </c>
      <c r="IA18" s="17">
        <v>3.1</v>
      </c>
      <c r="IB18" s="17" t="s">
        <v>67</v>
      </c>
      <c r="IC18" s="17" t="s">
        <v>50</v>
      </c>
      <c r="ID18" s="17">
        <v>750</v>
      </c>
      <c r="IE18" s="18" t="s">
        <v>85</v>
      </c>
      <c r="IF18" s="18"/>
      <c r="IG18" s="18"/>
      <c r="IH18" s="18"/>
      <c r="II18" s="18"/>
    </row>
    <row r="19" spans="1:243" s="17" customFormat="1" ht="60">
      <c r="A19" s="53">
        <v>4</v>
      </c>
      <c r="B19" s="61" t="s">
        <v>68</v>
      </c>
      <c r="C19" s="50" t="s">
        <v>51</v>
      </c>
      <c r="D19" s="55">
        <v>46</v>
      </c>
      <c r="E19" s="55" t="s">
        <v>84</v>
      </c>
      <c r="F19" s="28"/>
      <c r="G19" s="29"/>
      <c r="H19" s="29"/>
      <c r="I19" s="28" t="s">
        <v>35</v>
      </c>
      <c r="J19" s="30">
        <f>IF(I19="Less(-)",-1,1)</f>
        <v>1</v>
      </c>
      <c r="K19" s="31" t="s">
        <v>36</v>
      </c>
      <c r="L19" s="31" t="s">
        <v>4</v>
      </c>
      <c r="M19" s="49"/>
      <c r="N19" s="29"/>
      <c r="O19" s="49"/>
      <c r="P19" s="32"/>
      <c r="Q19" s="29"/>
      <c r="R19" s="29"/>
      <c r="S19" s="32"/>
      <c r="T19" s="33"/>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5">
        <f>D19*M19</f>
        <v>0</v>
      </c>
      <c r="BB19" s="35">
        <f>BA19+(BA19*O19/100)</f>
        <v>0</v>
      </c>
      <c r="BC19" s="25" t="str">
        <f>SpellNumber(L19,BB19)</f>
        <v>INR Zero Only</v>
      </c>
      <c r="IA19" s="17">
        <v>4</v>
      </c>
      <c r="IB19" s="17" t="s">
        <v>68</v>
      </c>
      <c r="IC19" s="17" t="s">
        <v>51</v>
      </c>
      <c r="ID19" s="17">
        <v>46</v>
      </c>
      <c r="IE19" s="18" t="s">
        <v>84</v>
      </c>
      <c r="IF19" s="18"/>
      <c r="IG19" s="18"/>
      <c r="IH19" s="18"/>
      <c r="II19" s="18"/>
    </row>
    <row r="20" spans="1:243" s="17" customFormat="1" ht="75">
      <c r="A20" s="53">
        <v>5</v>
      </c>
      <c r="B20" s="61" t="s">
        <v>69</v>
      </c>
      <c r="C20" s="50" t="s">
        <v>39</v>
      </c>
      <c r="D20" s="55">
        <v>300</v>
      </c>
      <c r="E20" s="55" t="s">
        <v>86</v>
      </c>
      <c r="F20" s="28"/>
      <c r="G20" s="29"/>
      <c r="H20" s="29"/>
      <c r="I20" s="28" t="s">
        <v>35</v>
      </c>
      <c r="J20" s="30">
        <f>IF(I20="Less(-)",-1,1)</f>
        <v>1</v>
      </c>
      <c r="K20" s="31" t="s">
        <v>36</v>
      </c>
      <c r="L20" s="31" t="s">
        <v>4</v>
      </c>
      <c r="M20" s="49"/>
      <c r="N20" s="29"/>
      <c r="O20" s="49"/>
      <c r="P20" s="32"/>
      <c r="Q20" s="29"/>
      <c r="R20" s="29"/>
      <c r="S20" s="32"/>
      <c r="T20" s="33"/>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5">
        <f>D20*M20</f>
        <v>0</v>
      </c>
      <c r="BB20" s="35">
        <f>BA20+(BA20*O20/100)</f>
        <v>0</v>
      </c>
      <c r="BC20" s="25" t="str">
        <f>SpellNumber(L20,BB20)</f>
        <v>INR Zero Only</v>
      </c>
      <c r="IA20" s="17">
        <v>5</v>
      </c>
      <c r="IB20" s="17" t="s">
        <v>69</v>
      </c>
      <c r="IC20" s="17" t="s">
        <v>39</v>
      </c>
      <c r="ID20" s="17">
        <v>300</v>
      </c>
      <c r="IE20" s="18" t="s">
        <v>86</v>
      </c>
      <c r="IF20" s="18"/>
      <c r="IG20" s="18"/>
      <c r="IH20" s="18"/>
      <c r="II20" s="18"/>
    </row>
    <row r="21" spans="1:243" s="17" customFormat="1" ht="60">
      <c r="A21" s="53">
        <v>6</v>
      </c>
      <c r="B21" s="61" t="s">
        <v>70</v>
      </c>
      <c r="C21" s="50" t="s">
        <v>52</v>
      </c>
      <c r="D21" s="55">
        <v>60</v>
      </c>
      <c r="E21" s="55" t="s">
        <v>84</v>
      </c>
      <c r="F21" s="28"/>
      <c r="G21" s="29"/>
      <c r="H21" s="29"/>
      <c r="I21" s="28" t="s">
        <v>35</v>
      </c>
      <c r="J21" s="30">
        <f>IF(I21="Less(-)",-1,1)</f>
        <v>1</v>
      </c>
      <c r="K21" s="31" t="s">
        <v>36</v>
      </c>
      <c r="L21" s="31" t="s">
        <v>4</v>
      </c>
      <c r="M21" s="49"/>
      <c r="N21" s="29"/>
      <c r="O21" s="49"/>
      <c r="P21" s="32"/>
      <c r="Q21" s="29"/>
      <c r="R21" s="29"/>
      <c r="S21" s="32"/>
      <c r="T21" s="33"/>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5">
        <f>D21*M21</f>
        <v>0</v>
      </c>
      <c r="BB21" s="35">
        <f>BA21+(BA21*O21/100)</f>
        <v>0</v>
      </c>
      <c r="BC21" s="25" t="str">
        <f>SpellNumber(L21,BB21)</f>
        <v>INR Zero Only</v>
      </c>
      <c r="IA21" s="17">
        <v>6</v>
      </c>
      <c r="IB21" s="17" t="s">
        <v>70</v>
      </c>
      <c r="IC21" s="17" t="s">
        <v>52</v>
      </c>
      <c r="ID21" s="17">
        <v>60</v>
      </c>
      <c r="IE21" s="18" t="s">
        <v>84</v>
      </c>
      <c r="IF21" s="18"/>
      <c r="IG21" s="18"/>
      <c r="IH21" s="18"/>
      <c r="II21" s="18"/>
    </row>
    <row r="22" spans="1:243" s="17" customFormat="1" ht="16.5">
      <c r="A22" s="53">
        <v>7</v>
      </c>
      <c r="B22" s="63" t="s">
        <v>71</v>
      </c>
      <c r="C22" s="55"/>
      <c r="D22" s="55"/>
      <c r="E22" s="55"/>
      <c r="F22" s="56"/>
      <c r="G22" s="57"/>
      <c r="H22" s="57"/>
      <c r="I22" s="56"/>
      <c r="J22" s="58"/>
      <c r="K22" s="59"/>
      <c r="L22" s="59"/>
      <c r="M22" s="60"/>
      <c r="N22" s="57"/>
      <c r="O22" s="60"/>
      <c r="P22" s="54"/>
      <c r="Q22" s="29"/>
      <c r="R22" s="29"/>
      <c r="S22" s="32"/>
      <c r="T22" s="33"/>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5"/>
      <c r="BB22" s="35"/>
      <c r="BC22" s="25"/>
      <c r="IA22" s="17">
        <v>7</v>
      </c>
      <c r="IB22" s="17" t="s">
        <v>71</v>
      </c>
      <c r="IE22" s="18"/>
      <c r="IF22" s="18"/>
      <c r="IG22" s="18"/>
      <c r="IH22" s="18"/>
      <c r="II22" s="18"/>
    </row>
    <row r="23" spans="1:243" s="17" customFormat="1" ht="16.5">
      <c r="A23" s="53">
        <v>7.1</v>
      </c>
      <c r="B23" s="64" t="s">
        <v>72</v>
      </c>
      <c r="C23" s="50" t="s">
        <v>53</v>
      </c>
      <c r="D23" s="55">
        <v>60</v>
      </c>
      <c r="E23" s="55" t="s">
        <v>84</v>
      </c>
      <c r="F23" s="28"/>
      <c r="G23" s="29"/>
      <c r="H23" s="29"/>
      <c r="I23" s="28" t="s">
        <v>35</v>
      </c>
      <c r="J23" s="30">
        <f>IF(I23="Less(-)",-1,1)</f>
        <v>1</v>
      </c>
      <c r="K23" s="31" t="s">
        <v>36</v>
      </c>
      <c r="L23" s="31" t="s">
        <v>4</v>
      </c>
      <c r="M23" s="49"/>
      <c r="N23" s="29"/>
      <c r="O23" s="49"/>
      <c r="P23" s="32"/>
      <c r="Q23" s="29"/>
      <c r="R23" s="29"/>
      <c r="S23" s="32"/>
      <c r="T23" s="33"/>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5">
        <f>D23*M23</f>
        <v>0</v>
      </c>
      <c r="BB23" s="35">
        <f>BA23+(BA23*O23/100)</f>
        <v>0</v>
      </c>
      <c r="BC23" s="25" t="str">
        <f>SpellNumber(L23,BB23)</f>
        <v>INR Zero Only</v>
      </c>
      <c r="IA23" s="17">
        <v>7.1</v>
      </c>
      <c r="IB23" s="17" t="s">
        <v>72</v>
      </c>
      <c r="IC23" s="17" t="s">
        <v>53</v>
      </c>
      <c r="ID23" s="17">
        <v>60</v>
      </c>
      <c r="IE23" s="18" t="s">
        <v>84</v>
      </c>
      <c r="IF23" s="18"/>
      <c r="IG23" s="18"/>
      <c r="IH23" s="18"/>
      <c r="II23" s="18"/>
    </row>
    <row r="24" spans="1:243" s="17" customFormat="1" ht="300">
      <c r="A24" s="53">
        <v>8</v>
      </c>
      <c r="B24" s="65" t="s">
        <v>73</v>
      </c>
      <c r="C24" s="55"/>
      <c r="D24" s="55"/>
      <c r="E24" s="55"/>
      <c r="F24" s="56"/>
      <c r="G24" s="57"/>
      <c r="H24" s="57"/>
      <c r="I24" s="56"/>
      <c r="J24" s="58"/>
      <c r="K24" s="59"/>
      <c r="L24" s="59"/>
      <c r="M24" s="60"/>
      <c r="N24" s="57"/>
      <c r="O24" s="60"/>
      <c r="P24" s="54"/>
      <c r="Q24" s="29"/>
      <c r="R24" s="29"/>
      <c r="S24" s="32"/>
      <c r="T24" s="33"/>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5"/>
      <c r="BB24" s="35"/>
      <c r="BC24" s="25"/>
      <c r="IA24" s="17">
        <v>8</v>
      </c>
      <c r="IB24" s="17" t="s">
        <v>73</v>
      </c>
      <c r="IE24" s="18"/>
      <c r="IF24" s="18"/>
      <c r="IG24" s="18"/>
      <c r="IH24" s="18"/>
      <c r="II24" s="18"/>
    </row>
    <row r="25" spans="1:243" s="17" customFormat="1" ht="45">
      <c r="A25" s="53">
        <v>8.1</v>
      </c>
      <c r="B25" s="64" t="s">
        <v>74</v>
      </c>
      <c r="C25" s="55"/>
      <c r="D25" s="55"/>
      <c r="E25" s="55"/>
      <c r="F25" s="56"/>
      <c r="G25" s="57"/>
      <c r="H25" s="57"/>
      <c r="I25" s="56"/>
      <c r="J25" s="58"/>
      <c r="K25" s="59"/>
      <c r="L25" s="59"/>
      <c r="M25" s="60"/>
      <c r="N25" s="57"/>
      <c r="O25" s="60"/>
      <c r="P25" s="54"/>
      <c r="Q25" s="29"/>
      <c r="R25" s="29"/>
      <c r="S25" s="32"/>
      <c r="T25" s="33"/>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5"/>
      <c r="BB25" s="35"/>
      <c r="BC25" s="25"/>
      <c r="IA25" s="17">
        <v>8.1</v>
      </c>
      <c r="IB25" s="17" t="s">
        <v>74</v>
      </c>
      <c r="IE25" s="18"/>
      <c r="IF25" s="18"/>
      <c r="IG25" s="18"/>
      <c r="IH25" s="18"/>
      <c r="II25" s="18"/>
    </row>
    <row r="26" spans="1:243" s="17" customFormat="1" ht="45">
      <c r="A26" s="53">
        <v>8.2</v>
      </c>
      <c r="B26" s="65" t="s">
        <v>75</v>
      </c>
      <c r="C26" s="50" t="s">
        <v>54</v>
      </c>
      <c r="D26" s="51">
        <v>46</v>
      </c>
      <c r="E26" s="51" t="s">
        <v>84</v>
      </c>
      <c r="F26" s="28"/>
      <c r="G26" s="29"/>
      <c r="H26" s="29"/>
      <c r="I26" s="28" t="s">
        <v>35</v>
      </c>
      <c r="J26" s="30">
        <f>IF(I26="Less(-)",-1,1)</f>
        <v>1</v>
      </c>
      <c r="K26" s="31" t="s">
        <v>36</v>
      </c>
      <c r="L26" s="31" t="s">
        <v>4</v>
      </c>
      <c r="M26" s="49"/>
      <c r="N26" s="29"/>
      <c r="O26" s="49"/>
      <c r="P26" s="32"/>
      <c r="Q26" s="29"/>
      <c r="R26" s="29"/>
      <c r="S26" s="32"/>
      <c r="T26" s="33"/>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5">
        <f>D26*M26</f>
        <v>0</v>
      </c>
      <c r="BB26" s="35">
        <f>BA26+(BA26*O26/100)</f>
        <v>0</v>
      </c>
      <c r="BC26" s="25" t="str">
        <f>SpellNumber(L26,BB26)</f>
        <v>INR Zero Only</v>
      </c>
      <c r="IA26" s="17">
        <v>8.2</v>
      </c>
      <c r="IB26" s="17" t="s">
        <v>75</v>
      </c>
      <c r="IC26" s="17" t="s">
        <v>54</v>
      </c>
      <c r="ID26" s="17">
        <v>46</v>
      </c>
      <c r="IE26" s="18" t="s">
        <v>84</v>
      </c>
      <c r="IF26" s="18"/>
      <c r="IG26" s="18"/>
      <c r="IH26" s="18"/>
      <c r="II26" s="18"/>
    </row>
    <row r="27" spans="1:243" s="17" customFormat="1" ht="30">
      <c r="A27" s="53">
        <v>9</v>
      </c>
      <c r="B27" s="64" t="s">
        <v>76</v>
      </c>
      <c r="C27" s="55"/>
      <c r="D27" s="55"/>
      <c r="E27" s="55"/>
      <c r="F27" s="56"/>
      <c r="G27" s="57"/>
      <c r="H27" s="57"/>
      <c r="I27" s="56"/>
      <c r="J27" s="58"/>
      <c r="K27" s="59"/>
      <c r="L27" s="59"/>
      <c r="M27" s="60"/>
      <c r="N27" s="57"/>
      <c r="O27" s="60"/>
      <c r="P27" s="54"/>
      <c r="Q27" s="29"/>
      <c r="R27" s="29"/>
      <c r="S27" s="32"/>
      <c r="T27" s="33"/>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5"/>
      <c r="BB27" s="35"/>
      <c r="BC27" s="25"/>
      <c r="IA27" s="17">
        <v>9</v>
      </c>
      <c r="IB27" s="17" t="s">
        <v>76</v>
      </c>
      <c r="IE27" s="18"/>
      <c r="IF27" s="18"/>
      <c r="IG27" s="18"/>
      <c r="IH27" s="18"/>
      <c r="II27" s="18"/>
    </row>
    <row r="28" spans="1:243" s="17" customFormat="1" ht="66">
      <c r="A28" s="53">
        <v>9.1</v>
      </c>
      <c r="B28" s="64" t="s">
        <v>77</v>
      </c>
      <c r="C28" s="50" t="s">
        <v>55</v>
      </c>
      <c r="D28" s="51">
        <v>270</v>
      </c>
      <c r="E28" s="74" t="s">
        <v>88</v>
      </c>
      <c r="F28" s="28"/>
      <c r="G28" s="29"/>
      <c r="H28" s="29"/>
      <c r="I28" s="28" t="s">
        <v>35</v>
      </c>
      <c r="J28" s="30">
        <f>IF(I28="Less(-)",-1,1)</f>
        <v>1</v>
      </c>
      <c r="K28" s="31" t="s">
        <v>36</v>
      </c>
      <c r="L28" s="31" t="s">
        <v>4</v>
      </c>
      <c r="M28" s="49"/>
      <c r="N28" s="29"/>
      <c r="O28" s="49"/>
      <c r="P28" s="32"/>
      <c r="Q28" s="29"/>
      <c r="R28" s="29"/>
      <c r="S28" s="32"/>
      <c r="T28" s="33"/>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5">
        <f>D28*M28</f>
        <v>0</v>
      </c>
      <c r="BB28" s="35">
        <f>BA28+(BA28*O28/100)</f>
        <v>0</v>
      </c>
      <c r="BC28" s="25" t="str">
        <f>SpellNumber(L28,BB28)</f>
        <v>INR Zero Only</v>
      </c>
      <c r="IA28" s="17">
        <v>9.1</v>
      </c>
      <c r="IB28" s="17" t="s">
        <v>77</v>
      </c>
      <c r="IC28" s="17" t="s">
        <v>55</v>
      </c>
      <c r="ID28" s="17">
        <v>270</v>
      </c>
      <c r="IE28" s="18" t="s">
        <v>88</v>
      </c>
      <c r="IF28" s="18"/>
      <c r="IG28" s="18"/>
      <c r="IH28" s="18"/>
      <c r="II28" s="18"/>
    </row>
    <row r="29" spans="1:243" s="17" customFormat="1" ht="142.5">
      <c r="A29" s="53">
        <v>10</v>
      </c>
      <c r="B29" s="66" t="s">
        <v>78</v>
      </c>
      <c r="C29" s="50" t="s">
        <v>56</v>
      </c>
      <c r="D29" s="55">
        <v>16</v>
      </c>
      <c r="E29" s="55" t="s">
        <v>86</v>
      </c>
      <c r="F29" s="28"/>
      <c r="G29" s="29"/>
      <c r="H29" s="29"/>
      <c r="I29" s="28" t="s">
        <v>35</v>
      </c>
      <c r="J29" s="30">
        <f>IF(I29="Less(-)",-1,1)</f>
        <v>1</v>
      </c>
      <c r="K29" s="31" t="s">
        <v>36</v>
      </c>
      <c r="L29" s="31" t="s">
        <v>4</v>
      </c>
      <c r="M29" s="49"/>
      <c r="N29" s="29"/>
      <c r="O29" s="49"/>
      <c r="P29" s="32"/>
      <c r="Q29" s="29"/>
      <c r="R29" s="29"/>
      <c r="S29" s="32"/>
      <c r="T29" s="33"/>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5">
        <f>D29*M29</f>
        <v>0</v>
      </c>
      <c r="BB29" s="35">
        <f>BA29+(BA29*O29/100)</f>
        <v>0</v>
      </c>
      <c r="BC29" s="25" t="str">
        <f>SpellNumber(L29,BB29)</f>
        <v>INR Zero Only</v>
      </c>
      <c r="IA29" s="17">
        <v>10</v>
      </c>
      <c r="IB29" s="17" t="s">
        <v>78</v>
      </c>
      <c r="IC29" s="17" t="s">
        <v>56</v>
      </c>
      <c r="ID29" s="17">
        <v>16</v>
      </c>
      <c r="IE29" s="18" t="s">
        <v>86</v>
      </c>
      <c r="IF29" s="18"/>
      <c r="IG29" s="18"/>
      <c r="IH29" s="18"/>
      <c r="II29" s="18"/>
    </row>
    <row r="30" spans="1:243" s="17" customFormat="1" ht="135">
      <c r="A30" s="53">
        <v>11</v>
      </c>
      <c r="B30" s="67" t="s">
        <v>79</v>
      </c>
      <c r="C30" s="50" t="s">
        <v>57</v>
      </c>
      <c r="D30" s="51">
        <v>60</v>
      </c>
      <c r="E30" s="51" t="s">
        <v>86</v>
      </c>
      <c r="F30" s="28"/>
      <c r="G30" s="29"/>
      <c r="H30" s="29"/>
      <c r="I30" s="28" t="s">
        <v>35</v>
      </c>
      <c r="J30" s="30">
        <f>IF(I30="Less(-)",-1,1)</f>
        <v>1</v>
      </c>
      <c r="K30" s="31" t="s">
        <v>36</v>
      </c>
      <c r="L30" s="31" t="s">
        <v>4</v>
      </c>
      <c r="M30" s="49"/>
      <c r="N30" s="29"/>
      <c r="O30" s="49"/>
      <c r="P30" s="32"/>
      <c r="Q30" s="29"/>
      <c r="R30" s="29"/>
      <c r="S30" s="32"/>
      <c r="T30" s="33"/>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5">
        <f>D30*M30</f>
        <v>0</v>
      </c>
      <c r="BB30" s="35">
        <f>BA30+(BA30*O30/100)</f>
        <v>0</v>
      </c>
      <c r="BC30" s="25" t="str">
        <f>SpellNumber(L30,BB30)</f>
        <v>INR Zero Only</v>
      </c>
      <c r="IA30" s="17">
        <v>11</v>
      </c>
      <c r="IB30" s="17" t="s">
        <v>79</v>
      </c>
      <c r="IC30" s="17" t="s">
        <v>57</v>
      </c>
      <c r="ID30" s="17">
        <v>60</v>
      </c>
      <c r="IE30" s="18" t="s">
        <v>86</v>
      </c>
      <c r="IF30" s="18"/>
      <c r="IG30" s="18"/>
      <c r="IH30" s="18"/>
      <c r="II30" s="18"/>
    </row>
    <row r="31" spans="1:243" s="17" customFormat="1" ht="195">
      <c r="A31" s="53">
        <v>12</v>
      </c>
      <c r="B31" s="73" t="s">
        <v>80</v>
      </c>
      <c r="C31" s="50" t="s">
        <v>58</v>
      </c>
      <c r="D31" s="51">
        <v>5</v>
      </c>
      <c r="E31" s="51" t="s">
        <v>84</v>
      </c>
      <c r="F31" s="28"/>
      <c r="G31" s="29"/>
      <c r="H31" s="29"/>
      <c r="I31" s="28" t="s">
        <v>35</v>
      </c>
      <c r="J31" s="30">
        <f>IF(I31="Less(-)",-1,1)</f>
        <v>1</v>
      </c>
      <c r="K31" s="31" t="s">
        <v>36</v>
      </c>
      <c r="L31" s="31" t="s">
        <v>4</v>
      </c>
      <c r="M31" s="49"/>
      <c r="N31" s="29"/>
      <c r="O31" s="49"/>
      <c r="P31" s="32"/>
      <c r="Q31" s="29"/>
      <c r="R31" s="29"/>
      <c r="S31" s="32"/>
      <c r="T31" s="33"/>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5">
        <f>D31*M31</f>
        <v>0</v>
      </c>
      <c r="BB31" s="35">
        <f>BA31+(BA31*O31/100)</f>
        <v>0</v>
      </c>
      <c r="BC31" s="25" t="str">
        <f>SpellNumber(L31,BB31)</f>
        <v>INR Zero Only</v>
      </c>
      <c r="IA31" s="17">
        <v>12</v>
      </c>
      <c r="IB31" s="17" t="s">
        <v>80</v>
      </c>
      <c r="IC31" s="17" t="s">
        <v>58</v>
      </c>
      <c r="ID31" s="17">
        <v>5</v>
      </c>
      <c r="IE31" s="18" t="s">
        <v>84</v>
      </c>
      <c r="IF31" s="18"/>
      <c r="IG31" s="18"/>
      <c r="IH31" s="18"/>
      <c r="II31" s="18"/>
    </row>
    <row r="32" spans="1:243" s="17" customFormat="1" ht="210">
      <c r="A32" s="53">
        <v>13</v>
      </c>
      <c r="B32" s="73" t="s">
        <v>81</v>
      </c>
      <c r="C32" s="50"/>
      <c r="D32" s="55"/>
      <c r="E32" s="55"/>
      <c r="F32" s="56"/>
      <c r="G32" s="57"/>
      <c r="H32" s="57"/>
      <c r="I32" s="56"/>
      <c r="J32" s="58"/>
      <c r="K32" s="59"/>
      <c r="L32" s="59"/>
      <c r="M32" s="60"/>
      <c r="N32" s="57"/>
      <c r="O32" s="60"/>
      <c r="P32" s="54"/>
      <c r="Q32" s="29"/>
      <c r="R32" s="29"/>
      <c r="S32" s="32"/>
      <c r="T32" s="33"/>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5"/>
      <c r="BB32" s="35"/>
      <c r="BC32" s="25"/>
      <c r="IA32" s="17">
        <v>13</v>
      </c>
      <c r="IB32" s="17" t="s">
        <v>81</v>
      </c>
      <c r="IE32" s="18"/>
      <c r="IF32" s="18"/>
      <c r="IG32" s="18"/>
      <c r="IH32" s="18"/>
      <c r="II32" s="18"/>
    </row>
    <row r="33" spans="1:243" s="17" customFormat="1" ht="85.5">
      <c r="A33" s="53">
        <v>13.1</v>
      </c>
      <c r="B33" s="68" t="s">
        <v>82</v>
      </c>
      <c r="C33" s="50"/>
      <c r="D33" s="55"/>
      <c r="E33" s="55"/>
      <c r="F33" s="56"/>
      <c r="G33" s="57"/>
      <c r="H33" s="57"/>
      <c r="I33" s="56"/>
      <c r="J33" s="58"/>
      <c r="K33" s="59"/>
      <c r="L33" s="59"/>
      <c r="M33" s="60"/>
      <c r="N33" s="57"/>
      <c r="O33" s="60"/>
      <c r="P33" s="54"/>
      <c r="Q33" s="29"/>
      <c r="R33" s="29"/>
      <c r="S33" s="32"/>
      <c r="T33" s="33"/>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c r="BB33" s="35"/>
      <c r="BC33" s="25"/>
      <c r="IA33" s="17">
        <v>13.1</v>
      </c>
      <c r="IB33" s="17" t="s">
        <v>82</v>
      </c>
      <c r="IE33" s="18"/>
      <c r="IF33" s="18"/>
      <c r="IG33" s="18"/>
      <c r="IH33" s="18"/>
      <c r="II33" s="18"/>
    </row>
    <row r="34" spans="1:243" s="17" customFormat="1" ht="30">
      <c r="A34" s="76">
        <v>13.2</v>
      </c>
      <c r="B34" s="77" t="s">
        <v>83</v>
      </c>
      <c r="C34" s="50" t="s">
        <v>59</v>
      </c>
      <c r="D34" s="55">
        <v>2</v>
      </c>
      <c r="E34" s="55" t="s">
        <v>87</v>
      </c>
      <c r="F34" s="28"/>
      <c r="G34" s="29"/>
      <c r="H34" s="29"/>
      <c r="I34" s="28" t="s">
        <v>35</v>
      </c>
      <c r="J34" s="30">
        <f>IF(I34="Less(-)",-1,1)</f>
        <v>1</v>
      </c>
      <c r="K34" s="31" t="s">
        <v>36</v>
      </c>
      <c r="L34" s="31" t="s">
        <v>4</v>
      </c>
      <c r="M34" s="49"/>
      <c r="N34" s="29"/>
      <c r="O34" s="49"/>
      <c r="P34" s="32"/>
      <c r="Q34" s="29"/>
      <c r="R34" s="29"/>
      <c r="S34" s="32"/>
      <c r="T34" s="33"/>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5">
        <f>D34*M34</f>
        <v>0</v>
      </c>
      <c r="BB34" s="35">
        <f>BA34+(BA34*O34/100)</f>
        <v>0</v>
      </c>
      <c r="BC34" s="25" t="str">
        <f>SpellNumber(L34,BB34)</f>
        <v>INR Zero Only</v>
      </c>
      <c r="IA34" s="17">
        <v>13.2</v>
      </c>
      <c r="IB34" s="17" t="s">
        <v>83</v>
      </c>
      <c r="IC34" s="17" t="s">
        <v>59</v>
      </c>
      <c r="ID34" s="17">
        <v>2</v>
      </c>
      <c r="IE34" s="18" t="s">
        <v>87</v>
      </c>
      <c r="IF34" s="18"/>
      <c r="IG34" s="18"/>
      <c r="IH34" s="18"/>
      <c r="II34" s="18"/>
    </row>
    <row r="35" spans="1:243" s="26" customFormat="1" ht="58.5" customHeight="1">
      <c r="A35" s="78" t="s">
        <v>38</v>
      </c>
      <c r="B35" s="79"/>
      <c r="C35" s="36"/>
      <c r="D35" s="36"/>
      <c r="E35" s="36"/>
      <c r="F35" s="50"/>
      <c r="G35" s="36"/>
      <c r="H35" s="37"/>
      <c r="I35" s="37"/>
      <c r="J35" s="37"/>
      <c r="K35" s="37"/>
      <c r="L35" s="38"/>
      <c r="BA35" s="39">
        <f>SUM(BA13:BA34)</f>
        <v>0</v>
      </c>
      <c r="BB35" s="39">
        <f>SUM(BB13:BB34)</f>
        <v>0</v>
      </c>
      <c r="BC35" s="25" t="str">
        <f>SpellNumber($E$2,BB35)</f>
        <v>INR Zero Only</v>
      </c>
      <c r="IA35" s="26" t="s">
        <v>38</v>
      </c>
      <c r="IE35" s="27"/>
      <c r="IF35" s="27" t="s">
        <v>37</v>
      </c>
      <c r="IG35" s="27" t="s">
        <v>39</v>
      </c>
      <c r="IH35" s="27">
        <v>10</v>
      </c>
      <c r="II35" s="27" t="s">
        <v>34</v>
      </c>
    </row>
    <row r="36" spans="1:243" s="44" customFormat="1" ht="54.75" customHeight="1" hidden="1">
      <c r="A36" s="79" t="s">
        <v>40</v>
      </c>
      <c r="B36" s="80"/>
      <c r="C36" s="75"/>
      <c r="D36" s="70"/>
      <c r="E36" s="71" t="s">
        <v>41</v>
      </c>
      <c r="F36" s="72"/>
      <c r="G36" s="40"/>
      <c r="H36" s="41"/>
      <c r="I36" s="41"/>
      <c r="J36" s="41"/>
      <c r="K36" s="42"/>
      <c r="L36" s="43"/>
      <c r="M36" s="69" t="s">
        <v>42</v>
      </c>
      <c r="O36" s="26"/>
      <c r="P36" s="26"/>
      <c r="Q36" s="26"/>
      <c r="R36" s="26"/>
      <c r="S36" s="26"/>
      <c r="BA36" s="45">
        <f>IF(ISBLANK(F36),0,IF(E36="Excess (+)",ROUND(BA35+(BA35*F36),2),IF(E36="Less (-)",ROUND(BA35+(BA35*F36*(-1)),2),0)))</f>
        <v>0</v>
      </c>
      <c r="BB36" s="46">
        <f>ROUND(BA36,0)</f>
        <v>0</v>
      </c>
      <c r="BC36" s="47" t="str">
        <f>SpellNumber(L36,BB36)</f>
        <v> Zero Only</v>
      </c>
      <c r="IA36" s="44" t="s">
        <v>40</v>
      </c>
      <c r="IE36" s="48" t="s">
        <v>41</v>
      </c>
      <c r="IF36" s="48"/>
      <c r="IG36" s="48"/>
      <c r="IH36" s="48"/>
      <c r="II36" s="48"/>
    </row>
    <row r="37" spans="1:243" s="44" customFormat="1" ht="43.5" customHeight="1">
      <c r="A37" s="78" t="s">
        <v>43</v>
      </c>
      <c r="B37" s="78"/>
      <c r="C37" s="82" t="str">
        <f>SpellNumber($E$2,BB35)</f>
        <v>INR Zero Only</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IA37" s="44" t="s">
        <v>43</v>
      </c>
      <c r="IC37" s="44" t="s">
        <v>60</v>
      </c>
      <c r="IE37" s="48"/>
      <c r="IF37" s="48"/>
      <c r="IG37" s="48"/>
      <c r="IH37" s="48"/>
      <c r="II37" s="48"/>
    </row>
  </sheetData>
  <sheetProtection password="E491" sheet="1"/>
  <mergeCells count="8">
    <mergeCell ref="A9:BC9"/>
    <mergeCell ref="C37:BC3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6">
      <formula1>"Select,Option C1,Option D1"</formula1>
      <formula2>0</formula2>
    </dataValidation>
    <dataValidation allowBlank="1" showInputMessage="1" showErrorMessage="1" promptTitle="Itemcode/Make" prompt="Please enter text" sqref="C14 C23 C26 C28:C34 C16 C18:C21 F35">
      <formula1>0</formula1>
      <formula2>0</formula2>
    </dataValidation>
    <dataValidation type="decimal" allowBlank="1" showInputMessage="1" showErrorMessage="1" promptTitle="Quantity" prompt="Please enter the Quantity for this item. " errorTitle="Invalid Entry" error="Only Numeric Values are allowed. " sqref="C17 C13 C15 C22 C24:C25 C27 D13:D34 F13:F3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8:M31 O14 M14 O23 O28:O31 M18:M21 O18:O21 M23 O34 M26 M34 O26 O16 M16">
      <formula1>0</formula1>
      <formula2>999999999999999</formula2>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Units" prompt="Please enter Units in text" sqref="E13:E34">
      <formula1>0</formula1>
      <formula2>0</formula2>
    </dataValidation>
    <dataValidation type="list" allowBlank="1" showErrorMessage="1" sqref="K13:K34">
      <formula1>"Partial Conversion,Full Conversion"</formula1>
      <formula2>0</formula2>
    </dataValidation>
    <dataValidation type="list" allowBlank="1" showInputMessage="1" showErrorMessage="1" sqref="L13 L14 L15 L16 L17 L18 L19 L20 L21 L22 L23 L24 L25 L26 L27 L28 L29 L30 L31 L32 L34:L42 L33">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44</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2017-11-16T11:17:32Z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