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<sst xmlns="http://schemas.openxmlformats.org/spreadsheetml/2006/main" count="241" uniqueCount="97">
  <si>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</si>
  <si>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</si>
  <si>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</si>
  <si>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</si>
  <si>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</si>
  <si>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</si>
  <si>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</si>
  <si>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</si>
  <si>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</si>
  <si>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</si>
  <si>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</si>
  <si>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</si>
  <si>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</si>
  <si>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</si>
  <si>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</si>
  <si>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</si>
  <si>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</si>
  <si>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</si>
  <si>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</si>
  <si>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</si>
  <si>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</si>
  <si>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</si>
  <si>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</si>
  <si>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</si>
  <si>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</si>
  <si>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</si>
  <si>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</si>
  <si>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</si>
  <si>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</si>
  <si>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</si>
  <si>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</si>
  <si>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</si>
  <si>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</si>
  <si>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</si>
  <si>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</si>
  <si>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</si>
  <si>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</si>
  <si>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</si>
  <si>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</si>
  <si>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</si>
  <si>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</si>
  <si>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</si>
  <si>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</si>
  <si>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</si>
  <si>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</si>
  <si>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</si>
  <si>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</si>
  <si>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</si>
  <si>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GST</t>
  </si>
  <si>
    <t>Other Charges- If any</t>
  </si>
  <si>
    <t>Contract No:  &lt;IISERM(873)17/18Pur&gt;</t>
  </si>
  <si>
    <t>Name of Work: &lt; Specialized LEMO ( NIM and CAMAC standard)&gt;</t>
  </si>
  <si>
    <r>
      <rPr>
        <b/>
        <sz val="16"/>
        <rFont val="Arial"/>
        <family val="2"/>
      </rPr>
      <t xml:space="preserve">Adapter Lemo type receptacle to BNC Plug                                      </t>
    </r>
    <r>
      <rPr>
        <sz val="16"/>
        <rFont val="Arial"/>
        <family val="2"/>
      </rPr>
      <t xml:space="preserve">      
(Complete with all as per specification given)</t>
    </r>
  </si>
  <si>
    <r>
      <rPr>
        <b/>
        <sz val="16"/>
        <rFont val="Arial"/>
        <family val="2"/>
      </rPr>
      <t xml:space="preserve">Free coupler I-joint                                    </t>
    </r>
    <r>
      <rPr>
        <sz val="16"/>
        <rFont val="Arial"/>
        <family val="2"/>
      </rPr>
      <t xml:space="preserve">      
(Complete with all as per specification given)</t>
    </r>
  </si>
  <si>
    <r>
      <rPr>
        <b/>
        <sz val="16"/>
        <rFont val="Arial"/>
        <family val="2"/>
      </rPr>
      <t xml:space="preserve">Free coupler Cable end Circular Push Pull Connectors                                  </t>
    </r>
    <r>
      <rPr>
        <sz val="16"/>
        <rFont val="Arial"/>
        <family val="2"/>
      </rPr>
      <t xml:space="preserve">      
(Complete with all as per specification given)</t>
    </r>
  </si>
  <si>
    <r>
      <rPr>
        <b/>
        <sz val="16"/>
        <rFont val="Arial"/>
        <family val="2"/>
      </rPr>
      <t xml:space="preserve">Free coupler PCB Mountable, Connector Receptacle, Female Socket 50 Ohm Through Hole, Right Angle Solder                                      </t>
    </r>
    <r>
      <rPr>
        <sz val="16"/>
        <rFont val="Arial"/>
        <family val="2"/>
      </rPr>
      <t xml:space="preserve">      
(Complete with all as per specification given)</t>
    </r>
  </si>
  <si>
    <r>
      <rPr>
        <b/>
        <sz val="16"/>
        <rFont val="Arial"/>
        <family val="2"/>
      </rPr>
      <t xml:space="preserve">Terminator (50ohm) Circular Push Pull Connectors                               </t>
    </r>
    <r>
      <rPr>
        <sz val="16"/>
        <rFont val="Arial"/>
        <family val="2"/>
      </rPr>
      <t xml:space="preserve">      
(Complete with all as per specification given)</t>
    </r>
  </si>
  <si>
    <r>
      <rPr>
        <b/>
        <sz val="16"/>
        <rFont val="Arial"/>
        <family val="2"/>
      </rPr>
      <t xml:space="preserve">T type Plug two in line receptacles
Circular Push Pull Connectors T-PLUG                               </t>
    </r>
    <r>
      <rPr>
        <sz val="16"/>
        <rFont val="Arial"/>
        <family val="2"/>
      </rPr>
      <t xml:space="preserve">      
(Complete with all as per specification given)</t>
    </r>
  </si>
  <si>
    <r>
      <rPr>
        <b/>
        <sz val="16"/>
        <rFont val="Arial"/>
        <family val="2"/>
      </rPr>
      <t xml:space="preserve">SWH: Fixed coupler, nut fixing, watertight or vacuum; Circular Push Pull Connectors FIXED RECPT                                   </t>
    </r>
    <r>
      <rPr>
        <sz val="16"/>
        <rFont val="Arial"/>
        <family val="2"/>
      </rPr>
      <t xml:space="preserve">      
(Complete with all as per specification given)</t>
    </r>
  </si>
  <si>
    <r>
      <rPr>
        <b/>
        <sz val="16"/>
        <rFont val="Arial"/>
        <family val="2"/>
      </rPr>
      <t xml:space="preserve">Power Cable: 140470 High Voltage-cables; small outer diameters Operating Voltage: 3KV DC
Resistance 59 Ohm/KM Insulation Resistance: 104MOhm x KM Operating Temperature -25 to 80C
Inner conductor: 7x0.25mm; Mat:CuSn                              </t>
    </r>
    <r>
      <rPr>
        <sz val="16"/>
        <rFont val="Arial"/>
        <family val="2"/>
      </rPr>
      <t xml:space="preserve">      
(Complete with all as per specification given)</t>
    </r>
  </si>
  <si>
    <r>
      <rPr>
        <b/>
        <sz val="14"/>
        <rFont val="Arial"/>
        <family val="2"/>
      </rPr>
      <t xml:space="preserve">Power Cable: 150470 High Voltage-cables; small outer diameters Operating Voltage: 3KV DC Resistance ~82 Ohm/KM Capacitance: 112pF/m Insulation Resistance: 220MOhm x KM Operating Temperature -25 to 80C Inner conductor : 7x0.25mm; Mat:CuSn                                      </t>
    </r>
    <r>
      <rPr>
        <sz val="14"/>
        <rFont val="Arial"/>
        <family val="2"/>
      </rPr>
      <t xml:space="preserve">      
(Complete with all as per specification given)</t>
    </r>
  </si>
  <si>
    <r>
      <rPr>
        <b/>
        <sz val="14"/>
        <rFont val="Arial"/>
        <family val="2"/>
      </rPr>
      <t xml:space="preserve">Power Cable: 130330 High Voltage-cables; small outer diameters Operating Voltage: 9KV DC Resistance ~79 Ohm/KM Capacitance: 84pF/m Insulation Resistance: 5000MOhm x KM Operating Temperature -25 to 80C
Inner conductor: 14x0.15mm; Mat:CuSn                                    </t>
    </r>
    <r>
      <rPr>
        <sz val="14"/>
        <rFont val="Arial"/>
        <family val="2"/>
      </rPr>
      <t xml:space="preserve">      
(Complete with all as per specification given)</t>
    </r>
  </si>
  <si>
    <t>ITEM4</t>
  </si>
  <si>
    <t>ITEM3</t>
  </si>
  <si>
    <t>ITEM5</t>
  </si>
  <si>
    <t>ITEM7</t>
  </si>
  <si>
    <t>ITEM8</t>
  </si>
  <si>
    <t>ITEM9</t>
  </si>
  <si>
    <t>ITEM10</t>
  </si>
  <si>
    <t>ITEM11</t>
  </si>
  <si>
    <t>ITEM12</t>
  </si>
  <si>
    <t>ITEM13</t>
  </si>
  <si>
    <t>ITEM14</t>
  </si>
  <si>
    <t>ITEM6</t>
  </si>
  <si>
    <t>Adapter Lemo type receptacle to BNC Plug                                            
(Complete with all as per specification given)</t>
  </si>
  <si>
    <t>Free coupler I-joint                                          
(Complete with all as per specification given)</t>
  </si>
  <si>
    <t>Free coupler Cable end Circular Push Pull Connectors                                        
(Complete with all as per specification given)</t>
  </si>
  <si>
    <t>Free coupler PCB Mountable, Connector Receptacle, Female Socket 50 Ohm Through Hole, Right Angle Solder                                            
(Complete with all as per specification given)</t>
  </si>
  <si>
    <t>Terminator (50ohm) Circular Push Pull Connectors                                     
(Complete with all as per specification given)</t>
  </si>
  <si>
    <t>T type Plug two in line receptacles
Circular Push Pull Connectors T-PLUG                                     
(Complete with all as per specification given)</t>
  </si>
  <si>
    <t>SWH: Fixed coupler, nut fixing, watertight or vacuum; Circular Push Pull Connectors FIXED RECPT                                         
(Complete with all as per specification given)</t>
  </si>
  <si>
    <t>Power Cable: 140470 High Voltage-cables; small outer diameters Operating Voltage: 3KV DC
Resistance 59 Ohm/KM Insulation Resistance: 104MOhm x KM Operating Temperature -25 to 80C
Inner conductor: 7x0.25mm; Mat:CuSn                                    
(Complete with all as per specification given)</t>
  </si>
  <si>
    <t>Power Cable: 150470 High Voltage-cables; small outer diameters Operating Voltage: 3KV DC Resistance ~82 Ohm/KM Capacitance: 112pF/m Insulation Resistance: 220MOhm x KM Operating Temperature -25 to 80C Inner conductor : 7x0.25mm; Mat:CuSn                                            
(Complete with all as per specification given)</t>
  </si>
  <si>
    <t>Power Cable: 130330 High Voltage-cables; small outer diameters Operating Voltage: 9KV DC Resistance ~79 Ohm/KM Capacitance: 84pF/m Insulation Resistance: 5000MOhm x KM Operating Temperature -25 to 80C
Inner conductor: 14x0.15mm; Mat:CuSn                                          
(Complete with all as per specification given)</t>
  </si>
  <si>
    <r>
      <rPr>
        <b/>
        <sz val="16"/>
        <rFont val="Arial"/>
        <family val="2"/>
      </rPr>
      <t xml:space="preserve">FFA Straight Plug with Cable (Lemo cable 50 ohm coaxial) Length: 70cm                                     </t>
    </r>
    <r>
      <rPr>
        <sz val="16"/>
        <rFont val="Arial"/>
        <family val="2"/>
      </rPr>
      <t xml:space="preserve">      
(Complete with all as per specification given)</t>
    </r>
  </si>
  <si>
    <r>
      <rPr>
        <b/>
        <sz val="16"/>
        <rFont val="Arial"/>
        <family val="2"/>
      </rPr>
      <t xml:space="preserve">FFA Straight Plug with Cable (Lemo cable 50 ohm coaxial)   Length: 02 m                                   </t>
    </r>
    <r>
      <rPr>
        <sz val="16"/>
        <rFont val="Arial"/>
        <family val="2"/>
      </rPr>
      <t xml:space="preserve">      
(Complete with all as per specification given)</t>
    </r>
  </si>
  <si>
    <r>
      <rPr>
        <b/>
        <sz val="16"/>
        <rFont val="Arial"/>
        <family val="2"/>
      </rPr>
      <t xml:space="preserve">FFA Straight Plug with Cable (Lemo cable 50 ohm coaxial)  Length: 04 m                                    </t>
    </r>
    <r>
      <rPr>
        <sz val="16"/>
        <rFont val="Arial"/>
        <family val="2"/>
      </rPr>
      <t xml:space="preserve">      
(Complete with all as per specification given)</t>
    </r>
  </si>
  <si>
    <r>
      <rPr>
        <b/>
        <sz val="16"/>
        <rFont val="Arial"/>
        <family val="2"/>
      </rPr>
      <t xml:space="preserve">FFA Straight Plug with Cable (Lemo cable 50 ohm coaxial) Length: 10 m                                      </t>
    </r>
    <r>
      <rPr>
        <sz val="16"/>
        <rFont val="Arial"/>
        <family val="2"/>
      </rPr>
      <t xml:space="preserve">      
(Complete with all as per specification given)</t>
    </r>
  </si>
  <si>
    <r>
      <rPr>
        <b/>
        <sz val="16"/>
        <rFont val="Arial"/>
        <family val="2"/>
      </rPr>
      <t xml:space="preserve">Signal Cable  Length: 500m (Roll)                              </t>
    </r>
    <r>
      <rPr>
        <sz val="16"/>
        <rFont val="Arial"/>
        <family val="2"/>
      </rPr>
      <t xml:space="preserve">      
(Complete with all as per specification given)</t>
    </r>
  </si>
  <si>
    <t>M</t>
  </si>
  <si>
    <t>ITEM15</t>
  </si>
  <si>
    <t>ITEM16</t>
  </si>
  <si>
    <t>FFA Straight Plug with Cable (Lemo cable 50 ohm coaxial) Length: 70cm                                           
(Complete with all as per specification given)</t>
  </si>
  <si>
    <t>FFA Straight Plug with Cable (Lemo cable 50 ohm coaxial)   Length: 02 m                                         
(Complete with all as per specification given)</t>
  </si>
  <si>
    <t>FFA Straight Plug with Cable (Lemo cable 50 ohm coaxial)  Length: 04 m                                          
(Complete with all as per specification given)</t>
  </si>
  <si>
    <t>FFA Straight Plug with Cable (Lemo cable 50 ohm coaxial) Length: 10 m                                            
(Complete with all as per specification given)</t>
  </si>
  <si>
    <t>Signal Cable  Length: 500m (Roll)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</si>
</sst>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3"/>
      <color indexed="8"/>
      <name val="Arial"/>
      <family val="2"/>
    </font>
    <font>
      <sz val="12"/>
      <name val="Arial"/>
      <family val="2"/>
    </font>
    <font>
      <sz val="14"/>
      <name val="Arial"/>
      <family val="2"/>
    </font>
    <font>
      <b/>
      <sz val="14"/>
      <name val="Arial"/>
      <family val="2"/>
    </font>
    <font>
      <sz val="16"/>
      <name val="Arial"/>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4" fillId="0" borderId="12" xfId="55"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8" fillId="0" borderId="15" xfId="59" applyNumberFormat="1" applyFont="1" applyFill="1" applyBorder="1" applyAlignment="1">
      <alignment horizontal="right" vertical="top"/>
      <protection/>
    </xf>
    <xf numFmtId="0" fontId="13"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6" fillId="35" borderId="11" xfId="59" applyNumberFormat="1" applyFont="1" applyFill="1" applyBorder="1" applyAlignment="1" applyProtection="1">
      <alignment vertical="center" wrapText="1"/>
      <protection locked="0"/>
    </xf>
    <xf numFmtId="0" fontId="17"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3"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3" fillId="0" borderId="19" xfId="59" applyNumberFormat="1" applyFont="1" applyFill="1" applyBorder="1" applyAlignment="1">
      <alignment vertical="top"/>
      <protection/>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0"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1" xfId="55" applyNumberFormat="1" applyFont="1" applyFill="1" applyBorder="1" applyAlignment="1">
      <alignment horizontal="center" vertical="top" wrapText="1"/>
      <protection/>
    </xf>
    <xf numFmtId="0" fontId="63" fillId="0" borderId="22"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0" fillId="0" borderId="13" xfId="55" applyNumberFormat="1" applyFont="1" applyFill="1" applyBorder="1" applyAlignment="1">
      <alignment horizontal="center" vertical="center" wrapText="1"/>
      <protection/>
    </xf>
    <xf numFmtId="0" fontId="13"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9"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1" fillId="0" borderId="0" xfId="0" applyFont="1" applyBorder="1" applyAlignment="1" applyProtection="1">
      <alignment horizontal="center" vertical="center"/>
      <protection locked="0"/>
    </xf>
    <xf numFmtId="0" fontId="0" fillId="0" borderId="0" xfId="0" applyAlignment="1" applyProtection="1">
      <alignment/>
      <protection locked="0"/>
    </xf>
    <xf numFmtId="0" fontId="40" fillId="0" borderId="0" xfId="55" applyNumberFormat="1" applyFont="1" applyFill="1" applyBorder="1" applyAlignment="1">
      <alignment horizontal="left" vertical="center" wrapText="1"/>
      <protection/>
    </xf>
    <xf numFmtId="0" fontId="42" fillId="0" borderId="13" xfId="59" applyNumberFormat="1" applyFont="1" applyFill="1" applyBorder="1" applyAlignment="1">
      <alignment vertical="top" wrapText="1"/>
      <protection/>
    </xf>
    <xf numFmtId="0" fontId="44" fillId="0" borderId="13" xfId="59" applyNumberFormat="1" applyFont="1" applyFill="1" applyBorder="1" applyAlignment="1">
      <alignment vertical="top" wrapText="1"/>
      <protection/>
    </xf>
    <xf numFmtId="179" fontId="4" fillId="0" borderId="10" xfId="59" applyNumberFormat="1" applyFont="1" applyFill="1" applyBorder="1" applyAlignment="1">
      <alignment horizontal="center" vertical="top"/>
      <protection/>
    </xf>
    <xf numFmtId="0" fontId="41" fillId="0" borderId="20" xfId="55" applyNumberFormat="1" applyFont="1" applyFill="1" applyBorder="1" applyAlignment="1">
      <alignment vertical="top" readingOrder="1"/>
      <protection/>
    </xf>
    <xf numFmtId="2" fontId="41" fillId="0" borderId="20" xfId="59" applyNumberFormat="1" applyFont="1" applyFill="1" applyBorder="1" applyAlignment="1">
      <alignment vertical="top" readingOrder="1"/>
      <protection/>
    </xf>
    <xf numFmtId="2" fontId="22" fillId="0" borderId="20" xfId="55" applyNumberFormat="1" applyFont="1" applyFill="1" applyBorder="1" applyAlignment="1" applyProtection="1">
      <alignment horizontal="right" vertical="top"/>
      <protection locked="0"/>
    </xf>
    <xf numFmtId="2" fontId="22" fillId="0" borderId="20" xfId="55" applyNumberFormat="1" applyFont="1" applyFill="1" applyBorder="1" applyAlignment="1" applyProtection="1">
      <alignment horizontal="right" vertical="top"/>
      <protection/>
    </xf>
    <xf numFmtId="2" fontId="41" fillId="0" borderId="20" xfId="59" applyNumberFormat="1" applyFont="1" applyFill="1" applyBorder="1" applyAlignment="1">
      <alignment vertical="top"/>
      <protection/>
    </xf>
    <xf numFmtId="2" fontId="41" fillId="0" borderId="20" xfId="55" applyNumberFormat="1" applyFont="1" applyFill="1" applyBorder="1" applyAlignment="1">
      <alignment vertical="top"/>
      <protection/>
    </xf>
    <xf numFmtId="2" fontId="22" fillId="0" borderId="20" xfId="55" applyNumberFormat="1" applyFont="1" applyFill="1" applyBorder="1" applyAlignment="1" applyProtection="1">
      <alignment horizontal="left" vertical="top"/>
      <protection locked="0"/>
    </xf>
    <xf numFmtId="0" fontId="6" fillId="0" borderId="0" xfId="59" applyNumberFormat="1" applyFont="1" applyFill="1" applyBorder="1" applyAlignment="1" applyProtection="1">
      <alignment horizontal="left" vertical="center"/>
      <protection/>
    </xf>
    <xf numFmtId="0" fontId="4" fillId="0" borderId="0" xfId="55" applyNumberFormat="1" applyFont="1" applyFill="1" applyBorder="1" applyAlignment="1">
      <alignment horizontal="left" vertical="center"/>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7" fillId="34" borderId="13" xfId="55" applyNumberFormat="1" applyFont="1" applyFill="1" applyBorder="1" applyAlignment="1">
      <alignment horizontal="left" vertical="top" wrapText="1"/>
      <protection/>
    </xf>
    <xf numFmtId="173" fontId="41" fillId="0" borderId="10" xfId="59" applyNumberFormat="1" applyFont="1" applyFill="1" applyBorder="1" applyAlignment="1">
      <alignment horizontal="left" vertical="top"/>
      <protection/>
    </xf>
    <xf numFmtId="0" fontId="4" fillId="0" borderId="23" xfId="59" applyNumberFormat="1" applyFont="1" applyFill="1" applyBorder="1" applyAlignment="1">
      <alignment horizontal="left" vertical="top"/>
      <protection/>
    </xf>
    <xf numFmtId="0" fontId="15" fillId="0" borderId="11" xfId="59" applyNumberFormat="1" applyFont="1" applyFill="1" applyBorder="1" applyAlignment="1" applyProtection="1">
      <alignment horizontal="left" vertical="center" wrapText="1"/>
      <protection locked="0"/>
    </xf>
    <xf numFmtId="0" fontId="0" fillId="0" borderId="0" xfId="55" applyNumberFormat="1" applyFill="1" applyAlignment="1">
      <alignment horizontal="lef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1"/>
  <sheetViews>
    <sheetView showGridLines="0" zoomScale="75" zoomScaleNormal="75" zoomScalePageLayoutView="0" workbookViewId="0" topLeftCell="A1">
      <selection activeCell="P16" sqref="P16"/>
    </sheetView>
  </sheetViews>
  <sheetFormatPr defaultColWidth="9.140625" defaultRowHeight="15"/>
  <cols>
    <col min="1" max="1" width="12.7109375" style="1" customWidth="1"/>
    <col min="2" max="2" width="73.28125" style="1" customWidth="1"/>
    <col min="3" max="3" width="17.00390625" style="1" hidden="1" customWidth="1"/>
    <col min="4" max="4" width="9.57421875" style="8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0" t="str">
        <f>B2&amp;" BoQ"</f>
        <v>Item Wise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6" t="s">
        <v>3</v>
      </c>
      <c r="E2" s="7" t="s">
        <v>4</v>
      </c>
      <c r="J2" s="8"/>
      <c r="K2" s="8"/>
      <c r="L2" s="8"/>
      <c r="O2" s="5"/>
      <c r="P2" s="5"/>
      <c r="Q2" s="6"/>
    </row>
    <row r="3" spans="1:243" s="4" customFormat="1" ht="30" customHeight="1" hidden="1">
      <c r="A3" s="4" t="s">
        <v>5</v>
      </c>
      <c r="D3" s="77"/>
      <c r="IE3" s="6"/>
      <c r="IF3" s="6"/>
      <c r="IG3" s="6"/>
      <c r="IH3" s="6"/>
      <c r="II3" s="6"/>
    </row>
    <row r="4" spans="1:243" s="9" customFormat="1" ht="30" customHeight="1">
      <c r="A4" s="65" t="s">
        <v>45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51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50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1" t="s">
        <v>6</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33.75" customHeight="1">
      <c r="A8" s="11" t="s">
        <v>7</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8" t="s">
        <v>8</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IE9" s="15"/>
      <c r="IF9" s="15"/>
      <c r="IG9" s="15"/>
      <c r="IH9" s="15"/>
      <c r="II9" s="15"/>
    </row>
    <row r="10" spans="1:243" s="17" customFormat="1" ht="18.75" customHeight="1">
      <c r="A10" s="16" t="s">
        <v>9</v>
      </c>
      <c r="B10" s="16" t="s">
        <v>10</v>
      </c>
      <c r="C10" s="16" t="s">
        <v>10</v>
      </c>
      <c r="D10" s="78"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7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49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7" customHeight="1">
      <c r="A12" s="23">
        <v>1</v>
      </c>
      <c r="B12" s="52">
        <v>2</v>
      </c>
      <c r="C12" s="24">
        <v>3</v>
      </c>
      <c r="D12" s="80">
        <v>4</v>
      </c>
      <c r="E12" s="52">
        <v>5</v>
      </c>
      <c r="F12" s="52">
        <v>6</v>
      </c>
      <c r="G12" s="52">
        <v>7</v>
      </c>
      <c r="H12" s="52">
        <v>8</v>
      </c>
      <c r="I12" s="52">
        <v>9</v>
      </c>
      <c r="J12" s="52">
        <v>10</v>
      </c>
      <c r="K12" s="52">
        <v>11</v>
      </c>
      <c r="L12" s="52">
        <v>12</v>
      </c>
      <c r="M12" s="52">
        <v>7</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24">
        <v>16</v>
      </c>
      <c r="BC12" s="24">
        <v>17</v>
      </c>
      <c r="IE12" s="18"/>
      <c r="IF12" s="18"/>
      <c r="IG12" s="18"/>
      <c r="IH12" s="18"/>
      <c r="II12" s="18"/>
    </row>
    <row r="13" spans="1:243" s="17" customFormat="1" ht="45" customHeight="1">
      <c r="A13" s="54">
        <v>1</v>
      </c>
      <c r="B13" s="67" t="s">
        <v>52</v>
      </c>
      <c r="C13" s="55" t="s">
        <v>46</v>
      </c>
      <c r="D13" s="81">
        <v>50</v>
      </c>
      <c r="E13" s="69" t="s">
        <v>34</v>
      </c>
      <c r="F13" s="70"/>
      <c r="G13" s="71"/>
      <c r="H13" s="72"/>
      <c r="I13" s="73" t="s">
        <v>35</v>
      </c>
      <c r="J13" s="74">
        <f>IF(I13="Less(-)",-1,1)</f>
        <v>1</v>
      </c>
      <c r="K13" s="75" t="s">
        <v>36</v>
      </c>
      <c r="L13" s="75" t="s">
        <v>4</v>
      </c>
      <c r="M13" s="50"/>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1">
        <f>D13*M13</f>
        <v>0</v>
      </c>
      <c r="BB13" s="45">
        <f>D13*M13+O13+P13+R13</f>
        <v>0</v>
      </c>
      <c r="BC13" s="25" t="str">
        <f>SpellNumber(L13,BB13)</f>
        <v>INR Zero Only</v>
      </c>
      <c r="IA13" s="17">
        <v>1</v>
      </c>
      <c r="IB13" s="57" t="s">
        <v>74</v>
      </c>
      <c r="IC13" s="17" t="s">
        <v>46</v>
      </c>
      <c r="ID13" s="17">
        <v>50</v>
      </c>
      <c r="IE13" s="18" t="s">
        <v>34</v>
      </c>
      <c r="IF13" s="18"/>
      <c r="IG13" s="18"/>
      <c r="IH13" s="18"/>
      <c r="II13" s="18"/>
    </row>
    <row r="14" spans="1:243" s="17" customFormat="1" ht="42.75" customHeight="1">
      <c r="A14" s="54">
        <v>2</v>
      </c>
      <c r="B14" s="67" t="s">
        <v>53</v>
      </c>
      <c r="C14" s="55" t="s">
        <v>47</v>
      </c>
      <c r="D14" s="81">
        <v>50</v>
      </c>
      <c r="E14" s="69" t="s">
        <v>34</v>
      </c>
      <c r="F14" s="70"/>
      <c r="G14" s="71"/>
      <c r="H14" s="71"/>
      <c r="I14" s="73" t="s">
        <v>35</v>
      </c>
      <c r="J14" s="74">
        <f>IF(I14="Less(-)",-1,1)</f>
        <v>1</v>
      </c>
      <c r="K14" s="75" t="s">
        <v>36</v>
      </c>
      <c r="L14" s="75" t="s">
        <v>4</v>
      </c>
      <c r="M14" s="50"/>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1">
        <f>D14*M14</f>
        <v>0</v>
      </c>
      <c r="BB14" s="45">
        <f>D14*M14+O14+P14+R14</f>
        <v>0</v>
      </c>
      <c r="BC14" s="25" t="str">
        <f>SpellNumber(L14,BB14)</f>
        <v>INR Zero Only</v>
      </c>
      <c r="IA14" s="17">
        <v>2</v>
      </c>
      <c r="IB14" s="57" t="s">
        <v>75</v>
      </c>
      <c r="IC14" s="17" t="s">
        <v>47</v>
      </c>
      <c r="ID14" s="17">
        <v>50</v>
      </c>
      <c r="IE14" s="18" t="s">
        <v>34</v>
      </c>
      <c r="IF14" s="18"/>
      <c r="IG14" s="18"/>
      <c r="IH14" s="18"/>
      <c r="II14" s="18"/>
    </row>
    <row r="15" spans="1:243" s="17" customFormat="1" ht="45" customHeight="1">
      <c r="A15" s="54">
        <v>3</v>
      </c>
      <c r="B15" s="67" t="s">
        <v>53</v>
      </c>
      <c r="C15" s="55" t="s">
        <v>63</v>
      </c>
      <c r="D15" s="81">
        <v>50</v>
      </c>
      <c r="E15" s="69" t="s">
        <v>34</v>
      </c>
      <c r="F15" s="70"/>
      <c r="G15" s="71"/>
      <c r="H15" s="72"/>
      <c r="I15" s="73" t="s">
        <v>35</v>
      </c>
      <c r="J15" s="74">
        <f>IF(I15="Less(-)",-1,1)</f>
        <v>1</v>
      </c>
      <c r="K15" s="75" t="s">
        <v>36</v>
      </c>
      <c r="L15" s="75" t="s">
        <v>4</v>
      </c>
      <c r="M15" s="50"/>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1">
        <f>D15*M15</f>
        <v>0</v>
      </c>
      <c r="BB15" s="45">
        <f>D15*M15+O15+P15+R15</f>
        <v>0</v>
      </c>
      <c r="BC15" s="25" t="str">
        <f>SpellNumber(L15,BB15)</f>
        <v>INR Zero Only</v>
      </c>
      <c r="IA15" s="17">
        <v>3</v>
      </c>
      <c r="IB15" s="57" t="s">
        <v>75</v>
      </c>
      <c r="IC15" s="17" t="s">
        <v>63</v>
      </c>
      <c r="ID15" s="17">
        <v>50</v>
      </c>
      <c r="IE15" s="18" t="s">
        <v>34</v>
      </c>
      <c r="IF15" s="18"/>
      <c r="IG15" s="18"/>
      <c r="IH15" s="18"/>
      <c r="II15" s="18"/>
    </row>
    <row r="16" spans="1:243" s="17" customFormat="1" ht="72.75" customHeight="1">
      <c r="A16" s="54">
        <v>4</v>
      </c>
      <c r="B16" s="67" t="s">
        <v>54</v>
      </c>
      <c r="C16" s="55" t="s">
        <v>62</v>
      </c>
      <c r="D16" s="81">
        <v>200</v>
      </c>
      <c r="E16" s="69" t="s">
        <v>34</v>
      </c>
      <c r="F16" s="70"/>
      <c r="G16" s="71"/>
      <c r="H16" s="71"/>
      <c r="I16" s="73" t="s">
        <v>35</v>
      </c>
      <c r="J16" s="74">
        <f>IF(I16="Less(-)",-1,1)</f>
        <v>1</v>
      </c>
      <c r="K16" s="75" t="s">
        <v>36</v>
      </c>
      <c r="L16" s="75" t="s">
        <v>4</v>
      </c>
      <c r="M16" s="50"/>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1">
        <f>D16*M16</f>
        <v>0</v>
      </c>
      <c r="BB16" s="45">
        <f>D16*M16+O16+P16+R16</f>
        <v>0</v>
      </c>
      <c r="BC16" s="25" t="str">
        <f>SpellNumber(L16,BB16)</f>
        <v>INR Zero Only</v>
      </c>
      <c r="IA16" s="17">
        <v>4</v>
      </c>
      <c r="IB16" s="57" t="s">
        <v>76</v>
      </c>
      <c r="IC16" s="17" t="s">
        <v>62</v>
      </c>
      <c r="ID16" s="17">
        <v>200</v>
      </c>
      <c r="IE16" s="18" t="s">
        <v>34</v>
      </c>
      <c r="IF16" s="18"/>
      <c r="IG16" s="18"/>
      <c r="IH16" s="18"/>
      <c r="II16" s="18"/>
    </row>
    <row r="17" spans="1:243" s="17" customFormat="1" ht="86.25" customHeight="1">
      <c r="A17" s="54">
        <v>5</v>
      </c>
      <c r="B17" s="67" t="s">
        <v>55</v>
      </c>
      <c r="C17" s="55" t="s">
        <v>64</v>
      </c>
      <c r="D17" s="81">
        <v>100</v>
      </c>
      <c r="E17" s="69" t="s">
        <v>34</v>
      </c>
      <c r="F17" s="70"/>
      <c r="G17" s="71"/>
      <c r="H17" s="72"/>
      <c r="I17" s="73" t="s">
        <v>35</v>
      </c>
      <c r="J17" s="74">
        <f>IF(I17="Less(-)",-1,1)</f>
        <v>1</v>
      </c>
      <c r="K17" s="75" t="s">
        <v>36</v>
      </c>
      <c r="L17" s="75" t="s">
        <v>4</v>
      </c>
      <c r="M17" s="50"/>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1">
        <f>D17*M17</f>
        <v>0</v>
      </c>
      <c r="BB17" s="45">
        <f>D17*M17+O17+P17+R17</f>
        <v>0</v>
      </c>
      <c r="BC17" s="25" t="str">
        <f>SpellNumber(L17,BB17)</f>
        <v>INR Zero Only</v>
      </c>
      <c r="IA17" s="17">
        <v>5</v>
      </c>
      <c r="IB17" s="57" t="s">
        <v>77</v>
      </c>
      <c r="IC17" s="17" t="s">
        <v>64</v>
      </c>
      <c r="ID17" s="17">
        <v>100</v>
      </c>
      <c r="IE17" s="18" t="s">
        <v>34</v>
      </c>
      <c r="IF17" s="18"/>
      <c r="IG17" s="18"/>
      <c r="IH17" s="18"/>
      <c r="II17" s="18"/>
    </row>
    <row r="18" spans="1:243" s="17" customFormat="1" ht="60" customHeight="1">
      <c r="A18" s="54">
        <v>6</v>
      </c>
      <c r="B18" s="67" t="s">
        <v>56</v>
      </c>
      <c r="C18" s="55" t="s">
        <v>73</v>
      </c>
      <c r="D18" s="81">
        <v>50</v>
      </c>
      <c r="E18" s="69" t="s">
        <v>34</v>
      </c>
      <c r="F18" s="70"/>
      <c r="G18" s="71"/>
      <c r="H18" s="71"/>
      <c r="I18" s="73" t="s">
        <v>35</v>
      </c>
      <c r="J18" s="74">
        <f>IF(I18="Less(-)",-1,1)</f>
        <v>1</v>
      </c>
      <c r="K18" s="75" t="s">
        <v>36</v>
      </c>
      <c r="L18" s="75" t="s">
        <v>4</v>
      </c>
      <c r="M18" s="50"/>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1">
        <f>D18*M18</f>
        <v>0</v>
      </c>
      <c r="BB18" s="45">
        <f>D18*M18+O18+P18+R18</f>
        <v>0</v>
      </c>
      <c r="BC18" s="25" t="str">
        <f>SpellNumber(L18,BB18)</f>
        <v>INR Zero Only</v>
      </c>
      <c r="IA18" s="17">
        <v>6</v>
      </c>
      <c r="IB18" s="57" t="s">
        <v>78</v>
      </c>
      <c r="IC18" s="17" t="s">
        <v>73</v>
      </c>
      <c r="ID18" s="17">
        <v>50</v>
      </c>
      <c r="IE18" s="18" t="s">
        <v>34</v>
      </c>
      <c r="IF18" s="18"/>
      <c r="IG18" s="18"/>
      <c r="IH18" s="18"/>
      <c r="II18" s="18"/>
    </row>
    <row r="19" spans="1:243" s="17" customFormat="1" ht="71.25" customHeight="1">
      <c r="A19" s="54">
        <v>7</v>
      </c>
      <c r="B19" s="67" t="s">
        <v>57</v>
      </c>
      <c r="C19" s="55" t="s">
        <v>65</v>
      </c>
      <c r="D19" s="81">
        <v>50</v>
      </c>
      <c r="E19" s="69" t="s">
        <v>34</v>
      </c>
      <c r="F19" s="70"/>
      <c r="G19" s="71"/>
      <c r="H19" s="72"/>
      <c r="I19" s="73" t="s">
        <v>35</v>
      </c>
      <c r="J19" s="74">
        <f>IF(I19="Less(-)",-1,1)</f>
        <v>1</v>
      </c>
      <c r="K19" s="75" t="s">
        <v>36</v>
      </c>
      <c r="L19" s="75" t="s">
        <v>4</v>
      </c>
      <c r="M19" s="50"/>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1">
        <f>D19*M19</f>
        <v>0</v>
      </c>
      <c r="BB19" s="45">
        <f>D19*M19+O19+P19+R19</f>
        <v>0</v>
      </c>
      <c r="BC19" s="25" t="str">
        <f>SpellNumber(L19,BB19)</f>
        <v>INR Zero Only</v>
      </c>
      <c r="IA19" s="17">
        <v>7</v>
      </c>
      <c r="IB19" s="57" t="s">
        <v>79</v>
      </c>
      <c r="IC19" s="17" t="s">
        <v>65</v>
      </c>
      <c r="ID19" s="17">
        <v>50</v>
      </c>
      <c r="IE19" s="18" t="s">
        <v>34</v>
      </c>
      <c r="IF19" s="18"/>
      <c r="IG19" s="18"/>
      <c r="IH19" s="18"/>
      <c r="II19" s="18"/>
    </row>
    <row r="20" spans="1:243" s="17" customFormat="1" ht="83.25" customHeight="1">
      <c r="A20" s="54">
        <v>8</v>
      </c>
      <c r="B20" s="67" t="s">
        <v>58</v>
      </c>
      <c r="C20" s="55" t="s">
        <v>66</v>
      </c>
      <c r="D20" s="81">
        <v>100</v>
      </c>
      <c r="E20" s="69" t="s">
        <v>34</v>
      </c>
      <c r="F20" s="70"/>
      <c r="G20" s="71"/>
      <c r="H20" s="71"/>
      <c r="I20" s="73" t="s">
        <v>35</v>
      </c>
      <c r="J20" s="74">
        <f>IF(I20="Less(-)",-1,1)</f>
        <v>1</v>
      </c>
      <c r="K20" s="75" t="s">
        <v>36</v>
      </c>
      <c r="L20" s="75" t="s">
        <v>4</v>
      </c>
      <c r="M20" s="50"/>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1">
        <f>D20*M20</f>
        <v>0</v>
      </c>
      <c r="BB20" s="45">
        <f>D20*M20+O20+P20+R20</f>
        <v>0</v>
      </c>
      <c r="BC20" s="25" t="str">
        <f>SpellNumber(L20,BB20)</f>
        <v>INR Zero Only</v>
      </c>
      <c r="IA20" s="17">
        <v>8</v>
      </c>
      <c r="IB20" s="57" t="s">
        <v>80</v>
      </c>
      <c r="IC20" s="17" t="s">
        <v>66</v>
      </c>
      <c r="ID20" s="17">
        <v>100</v>
      </c>
      <c r="IE20" s="18" t="s">
        <v>34</v>
      </c>
      <c r="IF20" s="18"/>
      <c r="IG20" s="18"/>
      <c r="IH20" s="18"/>
      <c r="II20" s="18"/>
    </row>
    <row r="21" spans="1:243" s="17" customFormat="1" ht="60.75" customHeight="1">
      <c r="A21" s="54">
        <v>9</v>
      </c>
      <c r="B21" s="67" t="s">
        <v>84</v>
      </c>
      <c r="C21" s="55" t="s">
        <v>67</v>
      </c>
      <c r="D21" s="81">
        <v>100</v>
      </c>
      <c r="E21" s="69" t="s">
        <v>34</v>
      </c>
      <c r="F21" s="70"/>
      <c r="G21" s="71"/>
      <c r="H21" s="72"/>
      <c r="I21" s="73" t="s">
        <v>35</v>
      </c>
      <c r="J21" s="74">
        <f>IF(I21="Less(-)",-1,1)</f>
        <v>1</v>
      </c>
      <c r="K21" s="75" t="s">
        <v>36</v>
      </c>
      <c r="L21" s="75" t="s">
        <v>4</v>
      </c>
      <c r="M21" s="50"/>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1">
        <f>D21*M21</f>
        <v>0</v>
      </c>
      <c r="BB21" s="45">
        <f>D21*M21+O21+P21+R21</f>
        <v>0</v>
      </c>
      <c r="BC21" s="25" t="str">
        <f>SpellNumber(L21,BB21)</f>
        <v>INR Zero Only</v>
      </c>
      <c r="IA21" s="17">
        <v>9</v>
      </c>
      <c r="IB21" s="57" t="s">
        <v>92</v>
      </c>
      <c r="IC21" s="17" t="s">
        <v>67</v>
      </c>
      <c r="ID21" s="17">
        <v>100</v>
      </c>
      <c r="IE21" s="18" t="s">
        <v>34</v>
      </c>
      <c r="IF21" s="18"/>
      <c r="IG21" s="18"/>
      <c r="IH21" s="18"/>
      <c r="II21" s="18"/>
    </row>
    <row r="22" spans="1:243" s="17" customFormat="1" ht="60.75" customHeight="1">
      <c r="A22" s="54">
        <v>9.1</v>
      </c>
      <c r="B22" s="67" t="s">
        <v>85</v>
      </c>
      <c r="C22" s="55" t="s">
        <v>68</v>
      </c>
      <c r="D22" s="81">
        <v>100</v>
      </c>
      <c r="E22" s="69" t="s">
        <v>34</v>
      </c>
      <c r="F22" s="70"/>
      <c r="G22" s="71"/>
      <c r="H22" s="72"/>
      <c r="I22" s="73" t="s">
        <v>35</v>
      </c>
      <c r="J22" s="74">
        <f>IF(I22="Less(-)",-1,1)</f>
        <v>1</v>
      </c>
      <c r="K22" s="75" t="s">
        <v>36</v>
      </c>
      <c r="L22" s="75" t="s">
        <v>4</v>
      </c>
      <c r="M22" s="50"/>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1">
        <f>D22*M22</f>
        <v>0</v>
      </c>
      <c r="BB22" s="45">
        <f>D22*M22+O22+P22+R22</f>
        <v>0</v>
      </c>
      <c r="BC22" s="25" t="str">
        <f>SpellNumber(L22,BB22)</f>
        <v>INR Zero Only</v>
      </c>
      <c r="IA22" s="17">
        <v>9.1</v>
      </c>
      <c r="IB22" s="57" t="s">
        <v>93</v>
      </c>
      <c r="IC22" s="17" t="s">
        <v>68</v>
      </c>
      <c r="ID22" s="17">
        <v>100</v>
      </c>
      <c r="IE22" s="18" t="s">
        <v>34</v>
      </c>
      <c r="IF22" s="18"/>
      <c r="IG22" s="18"/>
      <c r="IH22" s="18"/>
      <c r="II22" s="18"/>
    </row>
    <row r="23" spans="1:243" s="17" customFormat="1" ht="60.75" customHeight="1">
      <c r="A23" s="54">
        <v>9.2</v>
      </c>
      <c r="B23" s="67" t="s">
        <v>86</v>
      </c>
      <c r="C23" s="55" t="s">
        <v>69</v>
      </c>
      <c r="D23" s="81">
        <v>100</v>
      </c>
      <c r="E23" s="69" t="s">
        <v>34</v>
      </c>
      <c r="F23" s="70"/>
      <c r="G23" s="71"/>
      <c r="H23" s="72"/>
      <c r="I23" s="73" t="s">
        <v>35</v>
      </c>
      <c r="J23" s="74">
        <f>IF(I23="Less(-)",-1,1)</f>
        <v>1</v>
      </c>
      <c r="K23" s="75" t="s">
        <v>36</v>
      </c>
      <c r="L23" s="75" t="s">
        <v>4</v>
      </c>
      <c r="M23" s="50"/>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1">
        <f>D23*M23</f>
        <v>0</v>
      </c>
      <c r="BB23" s="45">
        <f>D23*M23+O23+P23+R23</f>
        <v>0</v>
      </c>
      <c r="BC23" s="25" t="str">
        <f>SpellNumber(L23,BB23)</f>
        <v>INR Zero Only</v>
      </c>
      <c r="IA23" s="17">
        <v>9.2</v>
      </c>
      <c r="IB23" s="57" t="s">
        <v>94</v>
      </c>
      <c r="IC23" s="17" t="s">
        <v>69</v>
      </c>
      <c r="ID23" s="17">
        <v>100</v>
      </c>
      <c r="IE23" s="18" t="s">
        <v>34</v>
      </c>
      <c r="IF23" s="18"/>
      <c r="IG23" s="18"/>
      <c r="IH23" s="18"/>
      <c r="II23" s="18"/>
    </row>
    <row r="24" spans="1:243" s="17" customFormat="1" ht="60.75" customHeight="1">
      <c r="A24" s="54">
        <v>9.3</v>
      </c>
      <c r="B24" s="67" t="s">
        <v>87</v>
      </c>
      <c r="C24" s="55" t="s">
        <v>70</v>
      </c>
      <c r="D24" s="81">
        <v>100</v>
      </c>
      <c r="E24" s="69" t="s">
        <v>34</v>
      </c>
      <c r="F24" s="70"/>
      <c r="G24" s="71"/>
      <c r="H24" s="72"/>
      <c r="I24" s="73" t="s">
        <v>35</v>
      </c>
      <c r="J24" s="74">
        <f>IF(I24="Less(-)",-1,1)</f>
        <v>1</v>
      </c>
      <c r="K24" s="75" t="s">
        <v>36</v>
      </c>
      <c r="L24" s="75" t="s">
        <v>4</v>
      </c>
      <c r="M24" s="50"/>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1">
        <f>D24*M24</f>
        <v>0</v>
      </c>
      <c r="BB24" s="45">
        <f>D24*M24+O24+P24+R24</f>
        <v>0</v>
      </c>
      <c r="BC24" s="25" t="str">
        <f>SpellNumber(L24,BB24)</f>
        <v>INR Zero Only</v>
      </c>
      <c r="IA24" s="17">
        <v>9.3</v>
      </c>
      <c r="IB24" s="57" t="s">
        <v>95</v>
      </c>
      <c r="IC24" s="17" t="s">
        <v>70</v>
      </c>
      <c r="ID24" s="17">
        <v>100</v>
      </c>
      <c r="IE24" s="18" t="s">
        <v>34</v>
      </c>
      <c r="IF24" s="18"/>
      <c r="IG24" s="18"/>
      <c r="IH24" s="18"/>
      <c r="II24" s="18"/>
    </row>
    <row r="25" spans="1:243" s="17" customFormat="1" ht="42.75" customHeight="1">
      <c r="A25" s="68">
        <v>10</v>
      </c>
      <c r="B25" s="67" t="s">
        <v>88</v>
      </c>
      <c r="C25" s="55" t="s">
        <v>71</v>
      </c>
      <c r="D25" s="81">
        <v>5</v>
      </c>
      <c r="E25" s="69" t="s">
        <v>34</v>
      </c>
      <c r="F25" s="70"/>
      <c r="G25" s="71"/>
      <c r="H25" s="71"/>
      <c r="I25" s="73" t="s">
        <v>35</v>
      </c>
      <c r="J25" s="74">
        <f>IF(I25="Less(-)",-1,1)</f>
        <v>1</v>
      </c>
      <c r="K25" s="75" t="s">
        <v>36</v>
      </c>
      <c r="L25" s="75" t="s">
        <v>4</v>
      </c>
      <c r="M25" s="50"/>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1">
        <f>D25*M25</f>
        <v>0</v>
      </c>
      <c r="BB25" s="45">
        <f>D25*M25+O25+P25+R25</f>
        <v>0</v>
      </c>
      <c r="BC25" s="25" t="str">
        <f>SpellNumber(L25,BB25)</f>
        <v>INR Zero Only</v>
      </c>
      <c r="IA25" s="17">
        <v>10</v>
      </c>
      <c r="IB25" s="57" t="s">
        <v>96</v>
      </c>
      <c r="IC25" s="17" t="s">
        <v>71</v>
      </c>
      <c r="ID25" s="17">
        <v>5</v>
      </c>
      <c r="IE25" s="18" t="s">
        <v>34</v>
      </c>
      <c r="IF25" s="18"/>
      <c r="IG25" s="18"/>
      <c r="IH25" s="18"/>
      <c r="II25" s="18"/>
    </row>
    <row r="26" spans="1:243" s="17" customFormat="1" ht="122.25" customHeight="1">
      <c r="A26" s="54">
        <v>11</v>
      </c>
      <c r="B26" s="67" t="s">
        <v>59</v>
      </c>
      <c r="C26" s="55" t="s">
        <v>72</v>
      </c>
      <c r="D26" s="81">
        <v>500</v>
      </c>
      <c r="E26" s="69" t="s">
        <v>89</v>
      </c>
      <c r="F26" s="70"/>
      <c r="G26" s="71"/>
      <c r="H26" s="72"/>
      <c r="I26" s="73" t="s">
        <v>35</v>
      </c>
      <c r="J26" s="74">
        <f>IF(I26="Less(-)",-1,1)</f>
        <v>1</v>
      </c>
      <c r="K26" s="75" t="s">
        <v>36</v>
      </c>
      <c r="L26" s="75" t="s">
        <v>4</v>
      </c>
      <c r="M26" s="50"/>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1">
        <f>D26*M26</f>
        <v>0</v>
      </c>
      <c r="BB26" s="45">
        <f>D26*M26+O26+P26+R26</f>
        <v>0</v>
      </c>
      <c r="BC26" s="25" t="str">
        <f>SpellNumber(L26,BB26)</f>
        <v>INR Zero Only</v>
      </c>
      <c r="IA26" s="17">
        <v>11</v>
      </c>
      <c r="IB26" s="57" t="s">
        <v>81</v>
      </c>
      <c r="IC26" s="17" t="s">
        <v>72</v>
      </c>
      <c r="ID26" s="17">
        <v>500</v>
      </c>
      <c r="IE26" s="18" t="s">
        <v>89</v>
      </c>
      <c r="IF26" s="18"/>
      <c r="IG26" s="18"/>
      <c r="IH26" s="18"/>
      <c r="II26" s="18"/>
    </row>
    <row r="27" spans="1:243" s="17" customFormat="1" ht="112.5" customHeight="1">
      <c r="A27" s="54">
        <v>12</v>
      </c>
      <c r="B27" s="66" t="s">
        <v>60</v>
      </c>
      <c r="C27" s="55" t="s">
        <v>90</v>
      </c>
      <c r="D27" s="81">
        <v>500</v>
      </c>
      <c r="E27" s="69" t="s">
        <v>89</v>
      </c>
      <c r="F27" s="70"/>
      <c r="G27" s="71"/>
      <c r="H27" s="71"/>
      <c r="I27" s="73" t="s">
        <v>35</v>
      </c>
      <c r="J27" s="74">
        <f>IF(I27="Less(-)",-1,1)</f>
        <v>1</v>
      </c>
      <c r="K27" s="75" t="s">
        <v>36</v>
      </c>
      <c r="L27" s="75" t="s">
        <v>4</v>
      </c>
      <c r="M27" s="50"/>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1">
        <f>D27*M27</f>
        <v>0</v>
      </c>
      <c r="BB27" s="45">
        <f>D27*M27+O27+P27+R27</f>
        <v>0</v>
      </c>
      <c r="BC27" s="25" t="str">
        <f>SpellNumber(L27,BB27)</f>
        <v>INR Zero Only</v>
      </c>
      <c r="IA27" s="17">
        <v>12</v>
      </c>
      <c r="IB27" s="57" t="s">
        <v>82</v>
      </c>
      <c r="IC27" s="17" t="s">
        <v>90</v>
      </c>
      <c r="ID27" s="17">
        <v>500</v>
      </c>
      <c r="IE27" s="18" t="s">
        <v>89</v>
      </c>
      <c r="IF27" s="18"/>
      <c r="IG27" s="18"/>
      <c r="IH27" s="18"/>
      <c r="II27" s="18"/>
    </row>
    <row r="28" spans="1:243" s="17" customFormat="1" ht="112.5" customHeight="1">
      <c r="A28" s="54">
        <v>13</v>
      </c>
      <c r="B28" s="66" t="s">
        <v>61</v>
      </c>
      <c r="C28" s="55" t="s">
        <v>91</v>
      </c>
      <c r="D28" s="81">
        <v>500</v>
      </c>
      <c r="E28" s="69" t="s">
        <v>89</v>
      </c>
      <c r="F28" s="70"/>
      <c r="G28" s="71"/>
      <c r="H28" s="71"/>
      <c r="I28" s="73" t="s">
        <v>35</v>
      </c>
      <c r="J28" s="74">
        <f>IF(I28="Less(-)",-1,1)</f>
        <v>1</v>
      </c>
      <c r="K28" s="75" t="s">
        <v>36</v>
      </c>
      <c r="L28" s="75" t="s">
        <v>4</v>
      </c>
      <c r="M28" s="50"/>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1">
        <f>D28*M28</f>
        <v>0</v>
      </c>
      <c r="BB28" s="45">
        <f>D28*M28+O28+P28+R28</f>
        <v>0</v>
      </c>
      <c r="BC28" s="25" t="str">
        <f>SpellNumber(L28,BB28)</f>
        <v>INR Zero Only</v>
      </c>
      <c r="IA28" s="17">
        <v>13</v>
      </c>
      <c r="IB28" s="57" t="s">
        <v>83</v>
      </c>
      <c r="IC28" s="17" t="s">
        <v>91</v>
      </c>
      <c r="ID28" s="17">
        <v>500</v>
      </c>
      <c r="IE28" s="18" t="s">
        <v>89</v>
      </c>
      <c r="IF28" s="18"/>
      <c r="IG28" s="18"/>
      <c r="IH28" s="18"/>
      <c r="II28" s="18"/>
    </row>
    <row r="29" spans="1:243" s="26" customFormat="1" ht="24.75" customHeight="1">
      <c r="A29" s="28" t="s">
        <v>38</v>
      </c>
      <c r="B29" s="56"/>
      <c r="C29" s="30"/>
      <c r="D29" s="82"/>
      <c r="E29" s="46"/>
      <c r="F29" s="46"/>
      <c r="G29" s="46"/>
      <c r="H29" s="47"/>
      <c r="I29" s="47"/>
      <c r="J29" s="47"/>
      <c r="K29" s="47"/>
      <c r="L29" s="48"/>
      <c r="BA29" s="49">
        <f>BA26+BA28</f>
        <v>0</v>
      </c>
      <c r="BB29" s="49">
        <f>BB26+BB28</f>
        <v>0</v>
      </c>
      <c r="BC29" s="25" t="str">
        <f>SpellNumber($E$2,BB29)</f>
        <v>INR Zero Only</v>
      </c>
      <c r="IE29" s="27">
        <v>4</v>
      </c>
      <c r="IF29" s="27" t="s">
        <v>37</v>
      </c>
      <c r="IG29" s="27" t="s">
        <v>39</v>
      </c>
      <c r="IH29" s="27">
        <v>10</v>
      </c>
      <c r="II29" s="27" t="s">
        <v>34</v>
      </c>
    </row>
    <row r="30" spans="1:243" s="38" customFormat="1" ht="54.75" customHeight="1" hidden="1">
      <c r="A30" s="29" t="s">
        <v>40</v>
      </c>
      <c r="B30" s="31"/>
      <c r="C30" s="32"/>
      <c r="D30" s="83"/>
      <c r="E30" s="43" t="s">
        <v>41</v>
      </c>
      <c r="F30" s="44"/>
      <c r="G30" s="33"/>
      <c r="H30" s="34"/>
      <c r="I30" s="34"/>
      <c r="J30" s="34"/>
      <c r="K30" s="35"/>
      <c r="L30" s="36"/>
      <c r="M30" s="37" t="s">
        <v>42</v>
      </c>
      <c r="O30" s="26"/>
      <c r="P30" s="26"/>
      <c r="Q30" s="26"/>
      <c r="R30" s="26"/>
      <c r="S30" s="26"/>
      <c r="BA30" s="39">
        <f>IF(ISBLANK(F30),0,IF(E30="Excess (+)",ROUND(BA29+(BA29*F30),2),IF(E30="Less (-)",ROUND(BA29+(BA29*F30*(-1)),2),0)))</f>
        <v>0</v>
      </c>
      <c r="BB30" s="40">
        <f>ROUND(BA30,0)</f>
        <v>0</v>
      </c>
      <c r="BC30" s="41" t="str">
        <f>SpellNumber(L30,BB30)</f>
        <v> Zero Only</v>
      </c>
      <c r="IE30" s="42"/>
      <c r="IF30" s="42"/>
      <c r="IG30" s="42"/>
      <c r="IH30" s="42"/>
      <c r="II30" s="42"/>
    </row>
    <row r="31" spans="1:243" s="38" customFormat="1" ht="43.5" customHeight="1">
      <c r="A31" s="28" t="s">
        <v>43</v>
      </c>
      <c r="B31" s="28"/>
      <c r="C31" s="59" t="str">
        <f>SpellNumber($E$2,BB29)</f>
        <v>INR Zero Only</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IE31" s="42"/>
      <c r="IF31" s="42"/>
      <c r="IG31" s="42"/>
      <c r="IH31" s="42"/>
      <c r="II31" s="42"/>
    </row>
    <row r="36" ht="15"/>
    <row r="37" ht="15"/>
    <row r="38" ht="15"/>
    <row r="40" ht="15"/>
    <row r="41" ht="15"/>
    <row r="42" ht="15"/>
    <row r="43" ht="15"/>
  </sheetData>
  <sheetProtection password="E491" sheet="1"/>
  <mergeCells count="8">
    <mergeCell ref="A9:BC9"/>
    <mergeCell ref="C31:BC31"/>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type="list" allowBlank="1" showInputMessage="1" showErrorMessage="1" sqref="L13 L14 L15 L16 L17 L18 L19 L20 L21 L22 L23 L24 L25 L26 L28 L27">
      <formula1>"INR"</formula1>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ErrorMessage="1" errorTitle="Invalid Entry" error="Only Numeric Values are allowed. " sqref="A13:A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list" allowBlank="1" showErrorMessage="1" sqref="K13:K28">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63" t="s">
        <v>44</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2017-11-09T12:23:09Z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