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<sst xmlns="http://schemas.openxmlformats.org/spreadsheetml/2006/main" count="205" uniqueCount="71">
  <si>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</si>
  <si>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</si>
  <si>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</si>
  <si>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</si>
  <si>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</si>
  <si>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</si>
  <si>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</si>
  <si>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</si>
  <si>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</si>
  <si>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</si>
  <si>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</si>
  <si>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</si>
  <si>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</si>
  <si>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</si>
  <si>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</si>
  <si>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</si>
  <si>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</si>
  <si>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</si>
  <si>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</si>
  <si>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</si>
  <si>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</si>
  <si>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</si>
  <si>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</si>
  <si>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</si>
  <si>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</si>
  <si>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</si>
  <si>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</si>
  <si>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</si>
  <si>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</si>
  <si>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</si>
  <si>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</si>
  <si>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</si>
  <si>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</si>
  <si>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</si>
  <si>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</si>
  <si>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</si>
  <si>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</si>
  <si>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</si>
  <si>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</si>
  <si>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</si>
  <si>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</si>
  <si>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</si>
  <si>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</si>
  <si>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</si>
  <si>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</si>
  <si>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</si>
  <si>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</si>
  <si>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</si>
  <si>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</si>
  <si>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</si>
  <si>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</si>
  <si>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</si>
  <si>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</si>
  <si>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item6</t>
  </si>
  <si>
    <t>item7</t>
  </si>
  <si>
    <t>item8</t>
  </si>
  <si>
    <t>item9</t>
  </si>
  <si>
    <t>Name of Work: &lt; Supply &amp; Instalation of Office/lab Furnitures&gt;</t>
  </si>
  <si>
    <r>
      <t>Executive table</t>
    </r>
    <r>
      <rPr>
        <b/>
        <sz val="12"/>
        <rFont val="Arial"/>
        <family val="2"/>
      </rPr>
      <t xml:space="preserve">                                                   </t>
    </r>
    <r>
      <rPr>
        <sz val="12"/>
        <rFont val="Arial"/>
        <family val="2"/>
      </rPr>
      <t xml:space="preserve">       (Complete with all specification as given)</t>
    </r>
  </si>
  <si>
    <t>High back Executive Chair                                             (Complete with all specification as given)</t>
  </si>
  <si>
    <t>VISITOR Chair                                                             (Complete with all specification as given)</t>
  </si>
  <si>
    <t>Sorewell Almirah BIG                                                                 (Complete with all specification as given)</t>
  </si>
  <si>
    <t>4- Door Bookcase with scissor mechanism                                                                         (Complete with all specification as given)</t>
  </si>
  <si>
    <t>Almirah Glass door                                                                         (Complete with all specification as given)</t>
  </si>
  <si>
    <r>
      <t>Filing cabinet 4- drower</t>
    </r>
    <r>
      <rPr>
        <b/>
        <sz val="12"/>
        <rFont val="Arial"/>
        <family val="2"/>
      </rPr>
      <t xml:space="preserve">                                            </t>
    </r>
    <r>
      <rPr>
        <sz val="12"/>
        <rFont val="Arial"/>
        <family val="2"/>
      </rPr>
      <t xml:space="preserve">       (Complete with all specification as given)</t>
    </r>
  </si>
  <si>
    <t>Computer Table                                                               (Complete with all specification as given)</t>
  </si>
  <si>
    <t>LAB Work table for Physics lab with MDF top                                                         (Complete with all specification as given)</t>
  </si>
  <si>
    <t>Contract No:  &lt;IISERM(881)17/18Pur &gt;</t>
  </si>
  <si>
    <t>GST</t>
  </si>
  <si>
    <t>Executive table                                                          (Complete with all specification as given)</t>
  </si>
  <si>
    <t>Filing cabinet 4- drower                                                   (Complete with all specification as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</si>
</sst>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5" fillId="0" borderId="13" xfId="59" applyNumberFormat="1" applyFont="1" applyFill="1" applyBorder="1" applyAlignment="1">
      <alignment vertical="top" wrapText="1"/>
      <protection/>
    </xf>
    <xf numFmtId="0" fontId="24" fillId="0" borderId="0" xfId="0" applyFont="1" applyFill="1" applyAlignment="1">
      <alignment vertical="top"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75" zoomScaleNormal="75" zoomScalePageLayoutView="0" workbookViewId="0" topLeftCell="A1">
      <selection activeCell="A5" sqref="A5:BC5"/>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51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67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68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6" t="s">
        <v>58</v>
      </c>
      <c r="C13" s="46" t="s">
        <v>36</v>
      </c>
      <c r="D13" s="49">
        <v>5</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69</v>
      </c>
      <c r="IC13" s="27" t="s">
        <v>36</v>
      </c>
      <c r="ID13" s="27">
        <v>5</v>
      </c>
      <c r="IE13" s="28" t="s">
        <v>37</v>
      </c>
      <c r="IF13" s="28" t="s">
        <v>40</v>
      </c>
      <c r="IG13" s="28" t="s">
        <v>36</v>
      </c>
      <c r="IH13" s="28">
        <v>123.223</v>
      </c>
      <c r="II13" s="28" t="s">
        <v>37</v>
      </c>
    </row>
    <row r="14" spans="1:243" s="27" customFormat="1" ht="36" customHeight="1">
      <c r="A14" s="25">
        <v>1.2</v>
      </c>
      <c r="B14" s="67" t="s">
        <v>59</v>
      </c>
      <c r="C14" s="46" t="s">
        <v>41</v>
      </c>
      <c r="D14" s="49">
        <v>5</v>
      </c>
      <c r="E14" s="55" t="s">
        <v>37</v>
      </c>
      <c r="F14" s="56"/>
      <c r="G14" s="57"/>
      <c r="H14" s="57"/>
      <c r="I14" s="59" t="s">
        <v>38</v>
      </c>
      <c r="J14" s="60">
        <f>IF(I14="Less(-)",-1,1)</f>
        <v>1</v>
      </c>
      <c r="K14" s="61" t="s">
        <v>39</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 aca="true" t="shared" si="0" ref="BA14:BA21">D14*M14</f>
        <v>0</v>
      </c>
      <c r="BB14" s="50">
        <f aca="true" t="shared" si="1" ref="BB14:BB21">D14*M14+N14+O14+P14+Q14+R14</f>
        <v>0</v>
      </c>
      <c r="BC14" s="26" t="str">
        <f>SpellNumber(L14,BB14)</f>
        <v>INR Zero Only</v>
      </c>
      <c r="IA14" s="27">
        <v>1.2</v>
      </c>
      <c r="IB14" s="27" t="s">
        <v>59</v>
      </c>
      <c r="IC14" s="27" t="s">
        <v>41</v>
      </c>
      <c r="ID14" s="27">
        <v>5</v>
      </c>
      <c r="IE14" s="28" t="s">
        <v>37</v>
      </c>
      <c r="IF14" s="28" t="s">
        <v>42</v>
      </c>
      <c r="IG14" s="28" t="s">
        <v>41</v>
      </c>
      <c r="IH14" s="28">
        <v>213</v>
      </c>
      <c r="II14" s="28" t="s">
        <v>37</v>
      </c>
    </row>
    <row r="15" spans="1:243" s="27" customFormat="1" ht="39.75" customHeight="1">
      <c r="A15" s="25">
        <v>1.3</v>
      </c>
      <c r="B15" s="66" t="s">
        <v>60</v>
      </c>
      <c r="C15" s="46" t="s">
        <v>43</v>
      </c>
      <c r="D15" s="49">
        <v>15</v>
      </c>
      <c r="E15" s="55" t="s">
        <v>37</v>
      </c>
      <c r="F15" s="56"/>
      <c r="G15" s="57"/>
      <c r="H15" s="57"/>
      <c r="I15" s="59" t="s">
        <v>38</v>
      </c>
      <c r="J15" s="60">
        <f>IF(I15="Less(-)",-1,1)</f>
        <v>1</v>
      </c>
      <c r="K15" s="61" t="s">
        <v>39</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 t="shared" si="0"/>
        <v>0</v>
      </c>
      <c r="BB15" s="50">
        <f t="shared" si="1"/>
        <v>0</v>
      </c>
      <c r="BC15" s="26" t="str">
        <f>SpellNumber(L15,BB15)</f>
        <v>INR Zero Only</v>
      </c>
      <c r="IA15" s="27">
        <v>1.3</v>
      </c>
      <c r="IB15" s="27" t="s">
        <v>60</v>
      </c>
      <c r="IC15" s="27" t="s">
        <v>43</v>
      </c>
      <c r="ID15" s="27">
        <v>15</v>
      </c>
      <c r="IE15" s="28" t="s">
        <v>37</v>
      </c>
      <c r="IF15" s="28" t="s">
        <v>42</v>
      </c>
      <c r="IG15" s="28" t="s">
        <v>41</v>
      </c>
      <c r="IH15" s="28">
        <v>213</v>
      </c>
      <c r="II15" s="28" t="s">
        <v>37</v>
      </c>
    </row>
    <row r="16" spans="1:243" s="27" customFormat="1" ht="38.25" customHeight="1">
      <c r="A16" s="25">
        <v>1.4</v>
      </c>
      <c r="B16" s="66" t="s">
        <v>61</v>
      </c>
      <c r="C16" s="46" t="s">
        <v>52</v>
      </c>
      <c r="D16" s="49">
        <v>5</v>
      </c>
      <c r="E16" s="55" t="s">
        <v>37</v>
      </c>
      <c r="F16" s="56"/>
      <c r="G16" s="57"/>
      <c r="H16" s="57"/>
      <c r="I16" s="59" t="s">
        <v>38</v>
      </c>
      <c r="J16" s="60">
        <f>IF(I16="Less(-)",-1,1)</f>
        <v>1</v>
      </c>
      <c r="K16" s="61" t="s">
        <v>39</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t="shared" si="0"/>
        <v>0</v>
      </c>
      <c r="BB16" s="50">
        <f t="shared" si="1"/>
        <v>0</v>
      </c>
      <c r="BC16" s="26" t="str">
        <f>SpellNumber(L16,BB16)</f>
        <v>INR Zero Only</v>
      </c>
      <c r="IA16" s="27">
        <v>1.4</v>
      </c>
      <c r="IB16" s="27" t="s">
        <v>61</v>
      </c>
      <c r="IC16" s="27" t="s">
        <v>52</v>
      </c>
      <c r="ID16" s="27">
        <v>5</v>
      </c>
      <c r="IE16" s="28" t="s">
        <v>37</v>
      </c>
      <c r="IF16" s="28" t="s">
        <v>35</v>
      </c>
      <c r="IG16" s="28" t="s">
        <v>43</v>
      </c>
      <c r="IH16" s="28">
        <v>10</v>
      </c>
      <c r="II16" s="28" t="s">
        <v>37</v>
      </c>
    </row>
    <row r="17" spans="1:243" s="27" customFormat="1" ht="37.5" customHeight="1">
      <c r="A17" s="25">
        <v>1.5</v>
      </c>
      <c r="B17" s="66" t="s">
        <v>62</v>
      </c>
      <c r="C17" s="46" t="s">
        <v>45</v>
      </c>
      <c r="D17" s="49">
        <v>5</v>
      </c>
      <c r="E17" s="55" t="s">
        <v>37</v>
      </c>
      <c r="F17" s="56"/>
      <c r="G17" s="57"/>
      <c r="H17" s="57"/>
      <c r="I17" s="59" t="s">
        <v>38</v>
      </c>
      <c r="J17" s="60">
        <f>IF(I17="Less(-)",-1,1)</f>
        <v>1</v>
      </c>
      <c r="K17" s="61" t="s">
        <v>39</v>
      </c>
      <c r="L17" s="61"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 t="shared" si="0"/>
        <v>0</v>
      </c>
      <c r="BB17" s="50">
        <f t="shared" si="1"/>
        <v>0</v>
      </c>
      <c r="BC17" s="26" t="str">
        <f>SpellNumber(L17,BB17)</f>
        <v>INR Zero Only</v>
      </c>
      <c r="IA17" s="27">
        <v>1.5</v>
      </c>
      <c r="IB17" s="27" t="s">
        <v>62</v>
      </c>
      <c r="IC17" s="27" t="s">
        <v>45</v>
      </c>
      <c r="ID17" s="27">
        <v>5</v>
      </c>
      <c r="IE17" s="28" t="s">
        <v>37</v>
      </c>
      <c r="IF17" s="28" t="s">
        <v>42</v>
      </c>
      <c r="IG17" s="28" t="s">
        <v>41</v>
      </c>
      <c r="IH17" s="28">
        <v>213</v>
      </c>
      <c r="II17" s="28" t="s">
        <v>37</v>
      </c>
    </row>
    <row r="18" spans="1:243" s="27" customFormat="1" ht="34.5" customHeight="1">
      <c r="A18" s="25">
        <v>1.6</v>
      </c>
      <c r="B18" s="66" t="s">
        <v>63</v>
      </c>
      <c r="C18" s="46" t="s">
        <v>53</v>
      </c>
      <c r="D18" s="49">
        <v>5</v>
      </c>
      <c r="E18" s="55" t="s">
        <v>37</v>
      </c>
      <c r="F18" s="56"/>
      <c r="G18" s="57"/>
      <c r="H18" s="57"/>
      <c r="I18" s="59" t="s">
        <v>38</v>
      </c>
      <c r="J18" s="60">
        <f>IF(I18="Less(-)",-1,1)</f>
        <v>1</v>
      </c>
      <c r="K18" s="61" t="s">
        <v>39</v>
      </c>
      <c r="L18" s="61" t="s">
        <v>4</v>
      </c>
      <c r="M18" s="62"/>
      <c r="N18" s="57"/>
      <c r="O18" s="57"/>
      <c r="P18" s="63"/>
      <c r="Q18" s="57"/>
      <c r="R18" s="57"/>
      <c r="S18" s="63"/>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 t="shared" si="0"/>
        <v>0</v>
      </c>
      <c r="BB18" s="50">
        <f t="shared" si="1"/>
        <v>0</v>
      </c>
      <c r="BC18" s="26" t="str">
        <f>SpellNumber(L18,BB18)</f>
        <v>INR Zero Only</v>
      </c>
      <c r="IA18" s="27">
        <v>1.6</v>
      </c>
      <c r="IB18" s="27" t="s">
        <v>63</v>
      </c>
      <c r="IC18" s="27" t="s">
        <v>53</v>
      </c>
      <c r="ID18" s="27">
        <v>5</v>
      </c>
      <c r="IE18" s="28" t="s">
        <v>37</v>
      </c>
      <c r="IF18" s="28" t="s">
        <v>35</v>
      </c>
      <c r="IG18" s="28" t="s">
        <v>43</v>
      </c>
      <c r="IH18" s="28">
        <v>10</v>
      </c>
      <c r="II18" s="28" t="s">
        <v>37</v>
      </c>
    </row>
    <row r="19" spans="1:243" s="27" customFormat="1" ht="32.25" customHeight="1">
      <c r="A19" s="25">
        <v>1.7</v>
      </c>
      <c r="B19" s="66" t="s">
        <v>64</v>
      </c>
      <c r="C19" s="46" t="s">
        <v>54</v>
      </c>
      <c r="D19" s="49">
        <v>5</v>
      </c>
      <c r="E19" s="55" t="s">
        <v>37</v>
      </c>
      <c r="F19" s="56"/>
      <c r="G19" s="57"/>
      <c r="H19" s="58"/>
      <c r="I19" s="59" t="s">
        <v>38</v>
      </c>
      <c r="J19" s="60">
        <f>IF(I19="Less(-)",-1,1)</f>
        <v>1</v>
      </c>
      <c r="K19" s="61" t="s">
        <v>39</v>
      </c>
      <c r="L19" s="61" t="s">
        <v>4</v>
      </c>
      <c r="M19" s="62"/>
      <c r="N19" s="57"/>
      <c r="O19" s="57"/>
      <c r="P19" s="63"/>
      <c r="Q19" s="57"/>
      <c r="R19" s="57"/>
      <c r="S19" s="63"/>
      <c r="T19" s="63"/>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5">
        <f t="shared" si="0"/>
        <v>0</v>
      </c>
      <c r="BB19" s="50">
        <f t="shared" si="1"/>
        <v>0</v>
      </c>
      <c r="BC19" s="26" t="str">
        <f>SpellNumber(L19,BB19)</f>
        <v>INR Zero Only</v>
      </c>
      <c r="IA19" s="27">
        <v>1.7</v>
      </c>
      <c r="IB19" s="27" t="s">
        <v>70</v>
      </c>
      <c r="IC19" s="27" t="s">
        <v>54</v>
      </c>
      <c r="ID19" s="27">
        <v>5</v>
      </c>
      <c r="IE19" s="28" t="s">
        <v>37</v>
      </c>
      <c r="IF19" s="28" t="s">
        <v>40</v>
      </c>
      <c r="IG19" s="28" t="s">
        <v>36</v>
      </c>
      <c r="IH19" s="28">
        <v>123.223</v>
      </c>
      <c r="II19" s="28" t="s">
        <v>37</v>
      </c>
    </row>
    <row r="20" spans="1:243" s="27" customFormat="1" ht="36" customHeight="1">
      <c r="A20" s="25">
        <v>1.8</v>
      </c>
      <c r="B20" s="67" t="s">
        <v>65</v>
      </c>
      <c r="C20" s="46" t="s">
        <v>55</v>
      </c>
      <c r="D20" s="49">
        <v>5</v>
      </c>
      <c r="E20" s="55" t="s">
        <v>37</v>
      </c>
      <c r="F20" s="56"/>
      <c r="G20" s="57"/>
      <c r="H20" s="57"/>
      <c r="I20" s="59" t="s">
        <v>38</v>
      </c>
      <c r="J20" s="60">
        <f>IF(I20="Less(-)",-1,1)</f>
        <v>1</v>
      </c>
      <c r="K20" s="61" t="s">
        <v>39</v>
      </c>
      <c r="L20" s="61" t="s">
        <v>4</v>
      </c>
      <c r="M20" s="62"/>
      <c r="N20" s="57"/>
      <c r="O20" s="57"/>
      <c r="P20" s="63"/>
      <c r="Q20" s="57"/>
      <c r="R20" s="57"/>
      <c r="S20" s="63"/>
      <c r="T20" s="63"/>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5">
        <f t="shared" si="0"/>
        <v>0</v>
      </c>
      <c r="BB20" s="50">
        <f t="shared" si="1"/>
        <v>0</v>
      </c>
      <c r="BC20" s="26" t="str">
        <f>SpellNumber(L20,BB20)</f>
        <v>INR Zero Only</v>
      </c>
      <c r="IA20" s="27">
        <v>1.8</v>
      </c>
      <c r="IB20" s="27" t="s">
        <v>65</v>
      </c>
      <c r="IC20" s="27" t="s">
        <v>55</v>
      </c>
      <c r="ID20" s="27">
        <v>5</v>
      </c>
      <c r="IE20" s="28" t="s">
        <v>37</v>
      </c>
      <c r="IF20" s="28" t="s">
        <v>42</v>
      </c>
      <c r="IG20" s="28" t="s">
        <v>41</v>
      </c>
      <c r="IH20" s="28">
        <v>213</v>
      </c>
      <c r="II20" s="28" t="s">
        <v>37</v>
      </c>
    </row>
    <row r="21" spans="1:243" s="27" customFormat="1" ht="39.75" customHeight="1">
      <c r="A21" s="25">
        <v>1.9</v>
      </c>
      <c r="B21" s="66" t="s">
        <v>66</v>
      </c>
      <c r="C21" s="46" t="s">
        <v>56</v>
      </c>
      <c r="D21" s="49">
        <v>30</v>
      </c>
      <c r="E21" s="55" t="s">
        <v>37</v>
      </c>
      <c r="F21" s="56"/>
      <c r="G21" s="57"/>
      <c r="H21" s="57"/>
      <c r="I21" s="59" t="s">
        <v>38</v>
      </c>
      <c r="J21" s="60">
        <f>IF(I21="Less(-)",-1,1)</f>
        <v>1</v>
      </c>
      <c r="K21" s="61" t="s">
        <v>39</v>
      </c>
      <c r="L21" s="61" t="s">
        <v>4</v>
      </c>
      <c r="M21" s="62"/>
      <c r="N21" s="57"/>
      <c r="O21" s="57"/>
      <c r="P21" s="63"/>
      <c r="Q21" s="57"/>
      <c r="R21" s="57"/>
      <c r="S21" s="63"/>
      <c r="T21" s="63"/>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5">
        <f t="shared" si="0"/>
        <v>0</v>
      </c>
      <c r="BB21" s="50">
        <f t="shared" si="1"/>
        <v>0</v>
      </c>
      <c r="BC21" s="26" t="str">
        <f>SpellNumber(L21,BB21)</f>
        <v>INR Zero Only</v>
      </c>
      <c r="IA21" s="27">
        <v>1.9</v>
      </c>
      <c r="IB21" s="27" t="s">
        <v>66</v>
      </c>
      <c r="IC21" s="27" t="s">
        <v>56</v>
      </c>
      <c r="ID21" s="27">
        <v>30</v>
      </c>
      <c r="IE21" s="28" t="s">
        <v>37</v>
      </c>
      <c r="IF21" s="28" t="s">
        <v>42</v>
      </c>
      <c r="IG21" s="28" t="s">
        <v>41</v>
      </c>
      <c r="IH21" s="28">
        <v>213</v>
      </c>
      <c r="II21" s="28" t="s">
        <v>37</v>
      </c>
    </row>
    <row r="22" spans="1:243" s="27" customFormat="1" ht="24.75" customHeight="1">
      <c r="A22" s="29" t="s">
        <v>44</v>
      </c>
      <c r="B22" s="30"/>
      <c r="C22" s="31"/>
      <c r="D22" s="32"/>
      <c r="E22" s="51"/>
      <c r="F22" s="51"/>
      <c r="G22" s="51"/>
      <c r="H22" s="52"/>
      <c r="I22" s="52"/>
      <c r="J22" s="52"/>
      <c r="K22" s="52"/>
      <c r="L22" s="53"/>
      <c r="BA22" s="54">
        <f>SUM(BA13:BA21)</f>
        <v>0</v>
      </c>
      <c r="BB22" s="54">
        <f>SUM(BB13:BB21)</f>
        <v>0</v>
      </c>
      <c r="BC22" s="26" t="str">
        <f>SpellNumber($E$2,BB22)</f>
        <v>INR Zero Only</v>
      </c>
      <c r="IE22" s="28">
        <v>4</v>
      </c>
      <c r="IF22" s="28" t="s">
        <v>42</v>
      </c>
      <c r="IG22" s="28" t="s">
        <v>45</v>
      </c>
      <c r="IH22" s="28">
        <v>10</v>
      </c>
      <c r="II22" s="28" t="s">
        <v>37</v>
      </c>
    </row>
    <row r="23" spans="1:243" s="41" customFormat="1" ht="54.75" customHeight="1" hidden="1">
      <c r="A23" s="30" t="s">
        <v>46</v>
      </c>
      <c r="B23" s="33"/>
      <c r="C23" s="34"/>
      <c r="D23" s="35"/>
      <c r="E23" s="47" t="s">
        <v>47</v>
      </c>
      <c r="F23" s="48"/>
      <c r="G23" s="36"/>
      <c r="H23" s="37"/>
      <c r="I23" s="37"/>
      <c r="J23" s="37"/>
      <c r="K23" s="38"/>
      <c r="L23" s="39"/>
      <c r="M23" s="40" t="s">
        <v>48</v>
      </c>
      <c r="O23" s="27"/>
      <c r="P23" s="27"/>
      <c r="Q23" s="27"/>
      <c r="R23" s="27"/>
      <c r="S23" s="27"/>
      <c r="BA23" s="42">
        <f>IF(ISBLANK(F23),0,IF(E23="Excess (+)",ROUND(BA22+(BA22*F23),2),IF(E23="Less (-)",ROUND(BA22+(BA22*F23*(-1)),2),0)))</f>
        <v>0</v>
      </c>
      <c r="BB23" s="43">
        <f>ROUND(BA23,0)</f>
        <v>0</v>
      </c>
      <c r="BC23" s="44" t="str">
        <f>SpellNumber(L23,BB23)</f>
        <v> Zero Only</v>
      </c>
      <c r="IE23" s="45"/>
      <c r="IF23" s="45"/>
      <c r="IG23" s="45"/>
      <c r="IH23" s="45"/>
      <c r="II23" s="45"/>
    </row>
    <row r="24" spans="1:243" s="41" customFormat="1" ht="43.5" customHeight="1">
      <c r="A24" s="29" t="s">
        <v>49</v>
      </c>
      <c r="B24" s="29"/>
      <c r="C24" s="69" t="str">
        <f>SpellNumber($E$2,BB22)</f>
        <v>INR Zero Only</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E24" s="45"/>
      <c r="IF24" s="45"/>
      <c r="IG24" s="45"/>
      <c r="IH24" s="45"/>
      <c r="II24" s="45"/>
    </row>
    <row r="25" ht="15"/>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3 L14 L15 L16 L17 L18 L19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50</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2017-10-10T07:43:31Z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